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firstSheet="7" activeTab="9"/>
  </bookViews>
  <sheets>
    <sheet name="3 " sheetId="1" r:id="rId1"/>
    <sheet name="2012 m" sheetId="2" r:id="rId2"/>
    <sheet name="5 " sheetId="3" r:id="rId3"/>
    <sheet name="2013 I ketv." sheetId="4" r:id="rId4"/>
    <sheet name="2013 I ketv.ger" sheetId="5" r:id="rId5"/>
    <sheet name="2013.06.30" sheetId="6" r:id="rId6"/>
    <sheet name="2013.09.30 (2)" sheetId="7" r:id="rId7"/>
    <sheet name="2014.09.30" sheetId="8" r:id="rId8"/>
    <sheet name="2014.06.30" sheetId="9" r:id="rId9"/>
    <sheet name="2014.03.31" sheetId="10" r:id="rId10"/>
  </sheets>
  <definedNames>
    <definedName name="_xlnm.Print_Area" localSheetId="1">'2012 m'!$A$1:$M$28</definedName>
    <definedName name="_xlnm.Print_Area" localSheetId="3">'2013 I ketv.'!$A$1:$M$28</definedName>
    <definedName name="_xlnm.Print_Area" localSheetId="4">'2013 I ketv.ger'!$A$1:$M$28</definedName>
    <definedName name="_xlnm.Print_Area" localSheetId="5">'2013.06.30'!$A$1:$M$28</definedName>
    <definedName name="_xlnm.Print_Area" localSheetId="6">'2013.09.30 (2)'!$A$1:$M$28</definedName>
    <definedName name="_xlnm.Print_Area" localSheetId="9">'2014.03.31'!$A$1:$M$28</definedName>
    <definedName name="_xlnm.Print_Area" localSheetId="8">'2014.06.30'!$A$1:$M$28</definedName>
    <definedName name="_xlnm.Print_Area" localSheetId="7">'2014.09.30'!$A$1:$M$28</definedName>
    <definedName name="_xlnm.Print_Area" localSheetId="0">'3 '!$A$1:$L$28</definedName>
    <definedName name="_xlnm.Print_Area" localSheetId="2">'5 '!$A$1:$H$20</definedName>
    <definedName name="_xlnm.Print_Titles" localSheetId="1">'2012 m'!$10:$12</definedName>
    <definedName name="_xlnm.Print_Titles" localSheetId="3">'2013 I ketv.'!$10:$12</definedName>
    <definedName name="_xlnm.Print_Titles" localSheetId="4">'2013 I ketv.ger'!$10:$12</definedName>
    <definedName name="_xlnm.Print_Titles" localSheetId="5">'2013.06.30'!$10:$12</definedName>
    <definedName name="_xlnm.Print_Titles" localSheetId="6">'2013.09.30 (2)'!$10:$12</definedName>
    <definedName name="_xlnm.Print_Titles" localSheetId="9">'2014.03.31'!$10:$12</definedName>
    <definedName name="_xlnm.Print_Titles" localSheetId="8">'2014.06.30'!$10:$12</definedName>
    <definedName name="_xlnm.Print_Titles" localSheetId="7">'2014.09.30'!$10:$12</definedName>
  </definedNames>
  <calcPr fullCalcOnLoad="1"/>
</workbook>
</file>

<file path=xl/sharedStrings.xml><?xml version="1.0" encoding="utf-8"?>
<sst xmlns="http://schemas.openxmlformats.org/spreadsheetml/2006/main" count="449" uniqueCount="81">
  <si>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</si>
  <si>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</si>
  <si>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</si>
  <si>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</si>
  <si>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</si>
  <si>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</si>
  <si>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</si>
  <si>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</si>
  <si>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</si>
  <si>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</si>
  <si>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</si>
  <si>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</si>
  <si>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2.1.</t>
  </si>
  <si>
    <t>2.2.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</si>
  <si>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</si>
  <si>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</si>
  <si>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</si>
  <si>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</si>
  <si>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</si>
  <si>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</si>
  <si>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</si>
  <si>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</si>
  <si>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</si>
  <si>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</si>
  <si>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</si>
  <si>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</si>
  <si>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</si>
  <si>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</si>
  <si>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</si>
  <si>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</si>
  <si>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(Informacijos apie finansavimo sumas pagal šaltinį, tikslinę paskirtį ir jų pokyčius pateikimo aukštesniojo lygio</t>
  </si>
  <si>
    <t>5=3+4</t>
  </si>
  <si>
    <t>8=6+7</t>
  </si>
  <si>
    <t>Finansavimo sumų sumažėjimas dėl jų panaudojimo savo veiklai</t>
  </si>
  <si>
    <t>7</t>
  </si>
  <si>
    <t xml:space="preserve"> Finansavimo sumų sumažėjimas dėl turto pardavimo</t>
  </si>
  <si>
    <t xml:space="preserve">                                     20-ojo VSAFAS „Finansavimo sumos“</t>
  </si>
  <si>
    <t xml:space="preserve">                                      4 priedas</t>
  </si>
  <si>
    <t>Finansavimo sumų sumažėjimas dėl jų perdavimo ne viešojo sektoriaus subjektams</t>
  </si>
  <si>
    <t xml:space="preserve">Iš savivaldybės biudžeto: </t>
  </si>
  <si>
    <t>Iš Europos Sąjungos, užsienio valstybių ir tarptautinių organizacijų:</t>
  </si>
  <si>
    <r>
      <t xml:space="preserve"> finansinių ataskaitų aiškinamajame rašte</t>
    </r>
    <r>
      <rPr>
        <b/>
        <sz val="11"/>
        <rFont val="Times New Roman"/>
        <family val="1"/>
      </rPr>
      <t xml:space="preserve"> forma)</t>
    </r>
  </si>
  <si>
    <t xml:space="preserve">Finansavimo sumos (gautos)   </t>
  </si>
  <si>
    <t xml:space="preserve">Finansavimo sumų sumažėjimas dėl jų panaudojimo savo veiklai </t>
  </si>
  <si>
    <t>Finansavimo sumų (gautinų) pasikeitimas</t>
  </si>
  <si>
    <r>
      <t>Iš valstybės biudžeto</t>
    </r>
    <r>
      <rPr>
        <b/>
        <sz val="11"/>
        <rFont val="Times New Roman"/>
        <family val="1"/>
      </rPr>
      <t xml:space="preserve">: </t>
    </r>
  </si>
  <si>
    <t xml:space="preserve"> 3.1.</t>
  </si>
  <si>
    <t xml:space="preserve"> 3.2.</t>
  </si>
  <si>
    <t xml:space="preserve"> 4.1.</t>
  </si>
  <si>
    <t xml:space="preserve"> 4.2.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</si>
  <si>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</si>
  <si>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</si>
  <si>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</si>
  <si>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</si>
  <si>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</si>
  <si>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</si>
  <si>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</si>
  <si>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</si>
  <si>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</si>
  <si>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</si>
  <si>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</si>
  <si>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</si>
  <si>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</si>
  <si>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</si>
  <si>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</si>
  <si>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</si>
  <si>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</si>
  <si>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</si>
  <si>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</si>
  <si>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</si>
  <si>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finansinių ataskaitų aiškinamajame rašte forma)</t>
  </si>
  <si>
    <t>20-ojo VSAFAS „Finansavimo sumos“</t>
  </si>
  <si>
    <t>5 priedas</t>
  </si>
  <si>
    <t>3 priedas</t>
  </si>
  <si>
    <r>
      <t>Finansavimo sumų pergrupavimas</t>
    </r>
    <r>
      <rPr>
        <b/>
        <vertAlign val="superscript"/>
        <sz val="11"/>
        <rFont val="Times New Roman"/>
        <family val="1"/>
      </rPr>
      <t>*</t>
    </r>
    <r>
      <rPr>
        <b/>
        <sz val="11"/>
        <rFont val="Times New Roman"/>
        <family val="1"/>
      </rPr>
      <t xml:space="preserve"> </t>
    </r>
  </si>
  <si>
    <t>* Šioje skiltyje rodomas finansavimo sumų pergrupavimas, praėjusio ataskaitinio laikotarpio klaidų taisymas ir valiutos kurso įtaka pinigų likučiams, susijusiems su finansavimo sumomis.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</si>
  <si>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</si>
  <si>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</si>
  <si>
    <t>35833,71= išankst.apmokėj(nepanaud fin.s ) 2418,79 + lik banke 33414,92</t>
  </si>
  <si>
    <t xml:space="preserve">35833,71= išankst.apmokėj(nepanaud fin.s ) 2418,79 + lik banke </t>
  </si>
  <si>
    <t>29803,86= išankst.apmokėj(nepanaud fin.s ) 2418,79 + lik banke 29795,23 +8,63  eur. Lėšos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</si>
</sst>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3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b/>
      <vertAlign val="superscript"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4" applyNumberFormat="0" applyAlignment="0" applyProtection="0"/>
    <xf numFmtId="0" fontId="35" fillId="0" borderId="0" applyNumberFormat="0" applyFill="0" applyBorder="0" applyAlignment="0" applyProtection="0"/>
    <xf numFmtId="0" fontId="36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6" applyNumberFormat="0" applyFon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3" fillId="0" borderId="14" xfId="0" applyNumberFormat="1" applyFont="1" applyBorder="1" applyAlignment="1">
      <alignment horizontal="justify" vertical="center" wrapText="1"/>
    </xf>
    <xf numFmtId="2" fontId="3" fillId="33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0" fillId="0" borderId="10" xfId="0" applyBorder="1" applyAlignment="1">
      <alignment horizontal="left"/>
    </xf>
    <xf numFmtId="2" fontId="0" fillId="0" borderId="10" xfId="0" applyNumberFormat="1" applyBorder="1" applyAlignment="1">
      <alignment horizontal="left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2" fillId="33" borderId="10" xfId="0" applyFont="1" applyFill="1" applyBorder="1" applyAlignment="1">
      <alignment horizontal="justify" vertical="center" wrapText="1"/>
    </xf>
    <xf numFmtId="2" fontId="2" fillId="33" borderId="10" xfId="0" applyNumberFormat="1" applyFont="1" applyFill="1" applyBorder="1" applyAlignment="1">
      <alignment horizontal="justify" vertical="center" wrapText="1"/>
    </xf>
    <xf numFmtId="0" fontId="3" fillId="13" borderId="0" xfId="0" applyFont="1" applyFill="1" applyAlignment="1">
      <alignment vertical="center"/>
    </xf>
    <xf numFmtId="2" fontId="28" fillId="33" borderId="13" xfId="0" applyNumberFormat="1" applyFont="1" applyFill="1" applyBorder="1" applyAlignment="1">
      <alignment horizontal="left"/>
    </xf>
    <xf numFmtId="0" fontId="3" fillId="33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showGridLines="0" view="pageBreakPreview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5.00390625" style="7" customWidth="1"/>
    <col min="2" max="2" width="27.28125" style="7" customWidth="1"/>
    <col min="3" max="4" width="15.7109375" style="7" customWidth="1"/>
    <col min="5" max="5" width="16.28125" style="7" customWidth="1"/>
    <col min="6" max="12" width="15.7109375" style="7" customWidth="1"/>
    <col min="13" max="16384" width="9.140625" style="7" customWidth="1"/>
  </cols>
  <sheetData>
    <row r="1" ht="15">
      <c r="J1" s="13"/>
    </row>
    <row r="2" spans="10:11" ht="15">
      <c r="J2" s="14" t="s">
        <v>71</v>
      </c>
      <c r="K2" s="22"/>
    </row>
    <row r="3" ht="15">
      <c r="J3" s="14" t="s">
        <v>73</v>
      </c>
    </row>
    <row r="4" ht="15">
      <c r="J4" s="14"/>
    </row>
    <row r="5" spans="1:12" ht="15">
      <c r="A5" s="45" t="s">
        <v>30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ht="15">
      <c r="A6" s="45" t="s">
        <v>41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</row>
    <row r="8" spans="1:12" ht="15">
      <c r="A8" s="45" t="s">
        <v>18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</row>
    <row r="10" spans="1:12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4"/>
      <c r="K10" s="44"/>
      <c r="L10" s="44" t="s">
        <v>4</v>
      </c>
    </row>
    <row r="11" spans="1:12" ht="117.75" customHeight="1">
      <c r="A11" s="44"/>
      <c r="B11" s="44"/>
      <c r="C11" s="44"/>
      <c r="D11" s="1" t="s">
        <v>42</v>
      </c>
      <c r="E11" s="20" t="s">
        <v>74</v>
      </c>
      <c r="F11" s="1" t="s">
        <v>5</v>
      </c>
      <c r="G11" s="1" t="s">
        <v>35</v>
      </c>
      <c r="H11" s="1" t="s">
        <v>43</v>
      </c>
      <c r="I11" s="1" t="s">
        <v>38</v>
      </c>
      <c r="J11" s="1" t="s">
        <v>64</v>
      </c>
      <c r="K11" s="1" t="s">
        <v>44</v>
      </c>
      <c r="L11" s="44"/>
    </row>
    <row r="12" spans="1:12" ht="15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23">
        <v>6</v>
      </c>
      <c r="G12" s="24" t="s">
        <v>34</v>
      </c>
      <c r="H12" s="23">
        <v>8</v>
      </c>
      <c r="I12" s="23">
        <v>9</v>
      </c>
      <c r="J12" s="23">
        <v>10</v>
      </c>
      <c r="K12" s="23">
        <v>11</v>
      </c>
      <c r="L12" s="23">
        <v>12</v>
      </c>
    </row>
    <row r="13" spans="1:12" ht="15">
      <c r="A13" s="1" t="s">
        <v>6</v>
      </c>
      <c r="B13" s="3" t="s">
        <v>45</v>
      </c>
      <c r="C13" s="4"/>
      <c r="D13" s="4"/>
      <c r="E13" s="4"/>
      <c r="F13" s="4"/>
      <c r="G13" s="4"/>
      <c r="H13" s="4"/>
      <c r="I13" s="4"/>
      <c r="J13" s="4"/>
      <c r="K13" s="4"/>
      <c r="L13" s="3"/>
    </row>
    <row r="14" spans="1:12" ht="15" customHeight="1">
      <c r="A14" s="2" t="s">
        <v>7</v>
      </c>
      <c r="B14" s="5" t="s">
        <v>8</v>
      </c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" customHeight="1">
      <c r="A15" s="2" t="s">
        <v>9</v>
      </c>
      <c r="B15" s="5" t="s">
        <v>10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spans="1:12" s="18" customFormat="1" ht="17.25" customHeight="1">
      <c r="A16" s="1" t="s">
        <v>11</v>
      </c>
      <c r="B16" s="3" t="s">
        <v>39</v>
      </c>
      <c r="C16" s="6"/>
      <c r="D16" s="6"/>
      <c r="E16" s="6"/>
      <c r="F16" s="6"/>
      <c r="G16" s="6"/>
      <c r="H16" s="6"/>
      <c r="I16" s="6"/>
      <c r="J16" s="6"/>
      <c r="K16" s="6"/>
      <c r="L16" s="17"/>
    </row>
    <row r="17" spans="1:12" s="18" customFormat="1" ht="15" customHeight="1">
      <c r="A17" s="2" t="s">
        <v>12</v>
      </c>
      <c r="B17" s="5" t="s">
        <v>8</v>
      </c>
      <c r="C17" s="6"/>
      <c r="D17" s="6"/>
      <c r="E17" s="6"/>
      <c r="F17" s="6"/>
      <c r="G17" s="6"/>
      <c r="H17" s="6"/>
      <c r="I17" s="6"/>
      <c r="J17" s="6"/>
      <c r="K17" s="6"/>
      <c r="L17" s="17"/>
    </row>
    <row r="18" spans="1:12" s="18" customFormat="1" ht="15">
      <c r="A18" s="2" t="s">
        <v>13</v>
      </c>
      <c r="B18" s="5" t="s">
        <v>10</v>
      </c>
      <c r="C18" s="6"/>
      <c r="D18" s="6"/>
      <c r="E18" s="6"/>
      <c r="F18" s="6"/>
      <c r="G18" s="6"/>
      <c r="H18" s="6"/>
      <c r="I18" s="6"/>
      <c r="J18" s="6"/>
      <c r="K18" s="6"/>
      <c r="L18" s="17"/>
    </row>
    <row r="19" spans="1:12" ht="42.75">
      <c r="A19" s="1" t="s">
        <v>14</v>
      </c>
      <c r="B19" s="3" t="s">
        <v>40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15">
      <c r="A20" s="2" t="s">
        <v>46</v>
      </c>
      <c r="B20" s="5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5">
      <c r="A21" s="2" t="s">
        <v>47</v>
      </c>
      <c r="B21" s="5" t="s">
        <v>10</v>
      </c>
      <c r="C21" s="6"/>
      <c r="D21" s="6"/>
      <c r="E21" s="6"/>
      <c r="F21" s="6"/>
      <c r="G21" s="6"/>
      <c r="H21" s="6"/>
      <c r="I21" s="6"/>
      <c r="J21" s="6"/>
      <c r="K21" s="6"/>
      <c r="L21" s="6"/>
    </row>
    <row r="22" spans="1:12" ht="15">
      <c r="A22" s="1" t="s">
        <v>17</v>
      </c>
      <c r="B22" s="3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5">
      <c r="A23" s="2" t="s">
        <v>48</v>
      </c>
      <c r="B23" s="5" t="s">
        <v>8</v>
      </c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5">
      <c r="A24" s="2" t="s">
        <v>49</v>
      </c>
      <c r="B24" s="5" t="s">
        <v>10</v>
      </c>
      <c r="C24" s="6"/>
      <c r="D24" s="6"/>
      <c r="E24" s="6"/>
      <c r="F24" s="6"/>
      <c r="G24" s="6"/>
      <c r="H24" s="6"/>
      <c r="I24" s="6"/>
      <c r="J24" s="6"/>
      <c r="K24" s="6"/>
      <c r="L24" s="6"/>
    </row>
    <row r="25" spans="1:12" ht="15" customHeight="1">
      <c r="A25" s="1" t="s">
        <v>27</v>
      </c>
      <c r="B25" s="3" t="s">
        <v>63</v>
      </c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8" ht="15">
      <c r="A26" s="25" t="s">
        <v>75</v>
      </c>
      <c r="B26" s="25"/>
      <c r="C26" s="25"/>
      <c r="D26" s="25"/>
      <c r="E26" s="25"/>
      <c r="F26" s="25"/>
      <c r="G26" s="25"/>
      <c r="H26" s="25"/>
    </row>
    <row r="27" spans="3:9" ht="15">
      <c r="C27" s="9"/>
      <c r="D27" s="8"/>
      <c r="E27" s="8"/>
      <c r="F27" s="8"/>
      <c r="G27" s="8"/>
      <c r="H27" s="8"/>
      <c r="I27" s="9"/>
    </row>
  </sheetData>
  <sheetProtection/>
  <mergeCells count="8">
    <mergeCell ref="L10:L11"/>
    <mergeCell ref="A5:L5"/>
    <mergeCell ref="A6:L6"/>
    <mergeCell ref="A8:L8"/>
    <mergeCell ref="A10:A11"/>
    <mergeCell ref="B10:B11"/>
    <mergeCell ref="C10:C11"/>
    <mergeCell ref="D10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80" zoomScaleNormal="80" zoomScaleSheetLayoutView="80" zoomScalePageLayoutView="0" workbookViewId="0" topLeftCell="A1">
      <selection activeCell="F13" sqref="F13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7">
        <f>C14+C15</f>
        <v>278985.17</v>
      </c>
      <c r="D13" s="37">
        <f>D14+D15</f>
        <v>415285.56</v>
      </c>
      <c r="E13" s="38">
        <f>E14+E15</f>
        <v>0</v>
      </c>
      <c r="F13" s="37">
        <f>F14+F15</f>
        <v>0</v>
      </c>
      <c r="G13" s="37">
        <f>G14+G15</f>
        <v>0</v>
      </c>
      <c r="H13" s="37"/>
      <c r="I13" s="37">
        <f>I14+I15</f>
        <v>416691.04000000004</v>
      </c>
      <c r="J13" s="37"/>
      <c r="K13" s="37"/>
      <c r="L13" s="37"/>
      <c r="M13" s="38">
        <f aca="true" t="shared" si="0" ref="M13:M23">C13+D13+E13-I13</f>
        <v>277579.68999999994</v>
      </c>
    </row>
    <row r="14" spans="1:13" ht="15" customHeight="1">
      <c r="A14" s="2" t="s">
        <v>7</v>
      </c>
      <c r="B14" s="6" t="s">
        <v>8</v>
      </c>
      <c r="C14" s="4">
        <v>278985.17</v>
      </c>
      <c r="D14" s="28">
        <v>1300</v>
      </c>
      <c r="E14" s="4"/>
      <c r="F14" s="4"/>
      <c r="G14" s="4"/>
      <c r="H14" s="4"/>
      <c r="I14" s="34">
        <v>2774.71</v>
      </c>
      <c r="J14" s="4"/>
      <c r="K14" s="4"/>
      <c r="L14" s="4"/>
      <c r="M14" s="28">
        <f t="shared" si="0"/>
        <v>277510.45999999996</v>
      </c>
    </row>
    <row r="15" spans="1:13" ht="15" customHeight="1">
      <c r="A15" s="2" t="s">
        <v>9</v>
      </c>
      <c r="B15" s="6" t="s">
        <v>10</v>
      </c>
      <c r="C15" s="4"/>
      <c r="D15" s="4">
        <v>413985.56</v>
      </c>
      <c r="E15" s="4"/>
      <c r="F15" s="4"/>
      <c r="G15" s="4"/>
      <c r="H15" s="4"/>
      <c r="I15" s="34">
        <v>413916.33</v>
      </c>
      <c r="J15" s="4"/>
      <c r="K15" s="4"/>
      <c r="L15" s="4"/>
      <c r="M15" s="28">
        <f t="shared" si="0"/>
        <v>69.22999999998137</v>
      </c>
    </row>
    <row r="16" spans="1:13" ht="89.25" customHeight="1">
      <c r="A16" s="1" t="s">
        <v>11</v>
      </c>
      <c r="B16" s="10" t="s">
        <v>66</v>
      </c>
      <c r="C16" s="40">
        <f aca="true" t="shared" si="1" ref="C16:L16">C17+C18</f>
        <v>2594322.09</v>
      </c>
      <c r="D16" s="37">
        <f>D17+D18</f>
        <v>113525.25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7">
        <f>I17+I18</f>
        <v>123515.23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>C16+D16+E16+F16+G16-I16</f>
        <v>2584332.11</v>
      </c>
    </row>
    <row r="17" spans="1:13" ht="15" customHeight="1">
      <c r="A17" s="2" t="s">
        <v>55</v>
      </c>
      <c r="B17" s="6" t="s">
        <v>8</v>
      </c>
      <c r="C17" s="30">
        <v>2594322.09</v>
      </c>
      <c r="D17" s="28"/>
      <c r="E17" s="4"/>
      <c r="F17" s="4"/>
      <c r="G17" s="4"/>
      <c r="H17" s="4"/>
      <c r="I17" s="30">
        <v>10280.64</v>
      </c>
      <c r="J17" s="4"/>
      <c r="K17" s="4"/>
      <c r="L17" s="4"/>
      <c r="M17" s="28">
        <f t="shared" si="0"/>
        <v>2584041.4499999997</v>
      </c>
    </row>
    <row r="18" spans="1:13" ht="15" customHeight="1">
      <c r="A18" s="2" t="s">
        <v>56</v>
      </c>
      <c r="B18" s="6" t="s">
        <v>10</v>
      </c>
      <c r="C18" s="4"/>
      <c r="D18" s="28">
        <v>113525.25</v>
      </c>
      <c r="E18" s="4"/>
      <c r="F18" s="4"/>
      <c r="G18" s="4"/>
      <c r="H18" s="4"/>
      <c r="I18" s="30">
        <v>113234.59</v>
      </c>
      <c r="J18" s="4"/>
      <c r="K18" s="4"/>
      <c r="L18" s="4"/>
      <c r="M18" s="28">
        <f t="shared" si="0"/>
        <v>290.6600000000035</v>
      </c>
    </row>
    <row r="19" spans="1:13" ht="114.75" customHeight="1">
      <c r="A19" s="1" t="s">
        <v>14</v>
      </c>
      <c r="B19" s="10" t="s">
        <v>67</v>
      </c>
      <c r="C19" s="38">
        <f>C20+C21</f>
        <v>42026.01</v>
      </c>
      <c r="D19" s="37">
        <f>D20+D21</f>
        <v>0</v>
      </c>
      <c r="E19" s="37">
        <f>E20+E21</f>
        <v>0</v>
      </c>
      <c r="F19" s="37">
        <f>F20+F21</f>
        <v>0</v>
      </c>
      <c r="G19" s="37">
        <f>G20+G21</f>
        <v>0</v>
      </c>
      <c r="H19" s="37"/>
      <c r="I19" s="39">
        <f>I20+I21</f>
        <v>2960.97</v>
      </c>
      <c r="J19" s="39">
        <f>J20+J21</f>
        <v>0</v>
      </c>
      <c r="K19" s="39">
        <f>K20+K21</f>
        <v>0</v>
      </c>
      <c r="L19" s="39">
        <f>L20+L21</f>
        <v>0</v>
      </c>
      <c r="M19" s="38">
        <f>C19+D19+E19+F19-I19</f>
        <v>39065.04</v>
      </c>
    </row>
    <row r="20" spans="1:13" ht="15" customHeight="1">
      <c r="A20" s="2" t="s">
        <v>16</v>
      </c>
      <c r="B20" s="6" t="s">
        <v>8</v>
      </c>
      <c r="C20" s="28">
        <v>42026.01</v>
      </c>
      <c r="D20" s="4"/>
      <c r="E20" s="4"/>
      <c r="F20" s="4"/>
      <c r="G20" s="4"/>
      <c r="H20" s="4"/>
      <c r="I20" s="34">
        <v>2960.97</v>
      </c>
      <c r="J20" s="4"/>
      <c r="K20" s="4"/>
      <c r="L20" s="4"/>
      <c r="M20" s="28">
        <f t="shared" si="0"/>
        <v>39065.04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34"/>
      <c r="J21" s="4"/>
      <c r="K21" s="4"/>
      <c r="L21" s="4"/>
      <c r="M21" s="28">
        <f t="shared" si="0"/>
        <v>0</v>
      </c>
    </row>
    <row r="22" spans="1:13" ht="15" customHeight="1">
      <c r="A22" s="1" t="s">
        <v>17</v>
      </c>
      <c r="B22" s="10" t="s">
        <v>15</v>
      </c>
      <c r="C22" s="37">
        <f aca="true" t="shared" si="2" ref="C22:L22">C23+C24</f>
        <v>41463.840000000004</v>
      </c>
      <c r="D22" s="38">
        <f>D23+D24</f>
        <v>5654.070000000001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12089.140000000001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>C22+D22+E22+F22+G22-I22</f>
        <v>35028.770000000004</v>
      </c>
    </row>
    <row r="23" spans="1:13" ht="15" customHeight="1">
      <c r="A23" s="2" t="s">
        <v>19</v>
      </c>
      <c r="B23" s="6" t="s">
        <v>8</v>
      </c>
      <c r="C23" s="4">
        <v>998.94</v>
      </c>
      <c r="D23" s="42">
        <v>157.39</v>
      </c>
      <c r="E23" s="28">
        <v>3246.3</v>
      </c>
      <c r="F23" s="4"/>
      <c r="G23" s="4"/>
      <c r="H23" s="4"/>
      <c r="I23" s="35">
        <v>3403.69</v>
      </c>
      <c r="J23" s="4"/>
      <c r="K23" s="4"/>
      <c r="L23" s="4"/>
      <c r="M23" s="28">
        <f t="shared" si="0"/>
        <v>998.94</v>
      </c>
    </row>
    <row r="24" spans="1:13" ht="15" customHeight="1">
      <c r="A24" s="2" t="s">
        <v>20</v>
      </c>
      <c r="B24" s="6" t="s">
        <v>10</v>
      </c>
      <c r="C24" s="28">
        <v>40464.9</v>
      </c>
      <c r="D24" s="4">
        <v>5496.68</v>
      </c>
      <c r="E24" s="28">
        <v>-3246.3</v>
      </c>
      <c r="F24" s="4"/>
      <c r="G24" s="4"/>
      <c r="H24" s="4"/>
      <c r="I24" s="36">
        <v>8685.45</v>
      </c>
      <c r="J24" s="4"/>
      <c r="K24" s="4"/>
      <c r="L24" s="4"/>
      <c r="M24" s="28">
        <f>C24+D24+E24-I24-G24</f>
        <v>34029.83</v>
      </c>
    </row>
    <row r="25" spans="1:13" ht="15" customHeight="1">
      <c r="A25" s="1" t="s">
        <v>27</v>
      </c>
      <c r="B25" s="10" t="s">
        <v>63</v>
      </c>
      <c r="C25" s="28">
        <f>C13+C16+C19+C22</f>
        <v>2956797.1099999994</v>
      </c>
      <c r="D25" s="28">
        <f>D22+D19+D16+D13</f>
        <v>534464.88</v>
      </c>
      <c r="E25" s="28">
        <f>E13+E16+E19+E22</f>
        <v>0</v>
      </c>
      <c r="F25" s="4">
        <f>F13+F19</f>
        <v>0</v>
      </c>
      <c r="G25" s="28"/>
      <c r="H25" s="4"/>
      <c r="I25" s="28">
        <f>I22+I19+I16+I13</f>
        <v>555256.38</v>
      </c>
      <c r="J25" s="4"/>
      <c r="K25" s="4"/>
      <c r="L25" s="4"/>
      <c r="M25" s="28">
        <f>C25+D25+E25-G25-I25</f>
        <v>2936005.6099999994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8" ht="15">
      <c r="D27" s="43"/>
      <c r="E27" s="43"/>
      <c r="F27" s="43"/>
      <c r="G27" s="43"/>
      <c r="H27" s="43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1">
      <selection activeCell="C19" sqref="C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/>
      <c r="D13" s="4">
        <f>D14+D15</f>
        <v>1642377.43</v>
      </c>
      <c r="E13" s="4"/>
      <c r="F13" s="4">
        <v>8417.45</v>
      </c>
      <c r="G13" s="4"/>
      <c r="H13" s="4"/>
      <c r="I13" s="4">
        <f>I14+I15</f>
        <v>1616822.3599999999</v>
      </c>
      <c r="J13" s="4"/>
      <c r="K13" s="4"/>
      <c r="L13" s="4"/>
      <c r="M13" s="4">
        <f>D13+F13-I13</f>
        <v>33972.52000000002</v>
      </c>
    </row>
    <row r="14" spans="1:13" ht="15" customHeight="1">
      <c r="A14" s="2" t="s">
        <v>7</v>
      </c>
      <c r="B14" s="6" t="s">
        <v>8</v>
      </c>
      <c r="C14" s="4"/>
      <c r="D14" s="4">
        <v>97600</v>
      </c>
      <c r="E14" s="4"/>
      <c r="F14" s="4">
        <v>8417.45</v>
      </c>
      <c r="G14" s="4"/>
      <c r="H14" s="4"/>
      <c r="I14" s="4">
        <v>72044.93</v>
      </c>
      <c r="J14" s="4"/>
      <c r="K14" s="4"/>
      <c r="L14" s="4"/>
      <c r="M14" s="4">
        <v>33972.52</v>
      </c>
    </row>
    <row r="15" spans="1:13" ht="15" customHeight="1">
      <c r="A15" s="2" t="s">
        <v>9</v>
      </c>
      <c r="B15" s="6" t="s">
        <v>10</v>
      </c>
      <c r="C15" s="4"/>
      <c r="D15" s="4">
        <v>1544777.43</v>
      </c>
      <c r="E15" s="4"/>
      <c r="F15" s="4"/>
      <c r="G15" s="4"/>
      <c r="H15" s="4"/>
      <c r="I15" s="4">
        <v>1544777.43</v>
      </c>
      <c r="J15" s="4"/>
      <c r="K15" s="4"/>
      <c r="L15" s="4"/>
      <c r="M15" s="4">
        <v>0</v>
      </c>
    </row>
    <row r="16" spans="1:13" ht="89.25" customHeight="1">
      <c r="A16" s="1" t="s">
        <v>11</v>
      </c>
      <c r="B16" s="10" t="s">
        <v>66</v>
      </c>
      <c r="C16" s="30">
        <v>2956062.1</v>
      </c>
      <c r="D16" s="28">
        <f>D17+D18</f>
        <v>282607.1</v>
      </c>
      <c r="E16" s="4"/>
      <c r="F16" s="4"/>
      <c r="G16" s="4">
        <v>1925.41</v>
      </c>
      <c r="H16" s="4"/>
      <c r="I16" s="28">
        <f>I17+I18</f>
        <v>368144.06</v>
      </c>
      <c r="J16" s="4"/>
      <c r="K16" s="4"/>
      <c r="L16" s="4"/>
      <c r="M16" s="4">
        <v>2868599.73</v>
      </c>
    </row>
    <row r="17" spans="1:13" ht="15" customHeight="1">
      <c r="A17" s="2" t="s">
        <v>55</v>
      </c>
      <c r="B17" s="6" t="s">
        <v>8</v>
      </c>
      <c r="C17" s="30">
        <v>2956062.1</v>
      </c>
      <c r="D17" s="4">
        <v>5200</v>
      </c>
      <c r="E17" s="4"/>
      <c r="F17" s="4"/>
      <c r="G17" s="4">
        <v>1925.41</v>
      </c>
      <c r="H17" s="4"/>
      <c r="I17" s="4">
        <v>90736.96</v>
      </c>
      <c r="J17" s="4"/>
      <c r="K17" s="4"/>
      <c r="L17" s="4"/>
      <c r="M17" s="4">
        <v>2868599.73</v>
      </c>
    </row>
    <row r="18" spans="1:13" ht="15" customHeight="1" thickBot="1">
      <c r="A18" s="2" t="s">
        <v>56</v>
      </c>
      <c r="B18" s="6" t="s">
        <v>10</v>
      </c>
      <c r="C18" s="4"/>
      <c r="D18" s="28">
        <v>277407.1</v>
      </c>
      <c r="E18" s="4"/>
      <c r="F18" s="4"/>
      <c r="G18" s="4"/>
      <c r="H18" s="4"/>
      <c r="I18" s="28">
        <v>277407.1</v>
      </c>
      <c r="J18" s="4"/>
      <c r="K18" s="4"/>
      <c r="L18" s="4"/>
      <c r="M18" s="4"/>
    </row>
    <row r="19" spans="1:13" ht="114.75" customHeight="1" thickBot="1">
      <c r="A19" s="1" t="s">
        <v>14</v>
      </c>
      <c r="B19" s="10" t="s">
        <v>67</v>
      </c>
      <c r="C19" s="28">
        <v>19424.3</v>
      </c>
      <c r="D19" s="4">
        <v>51472.64</v>
      </c>
      <c r="E19" s="4"/>
      <c r="F19" s="4">
        <v>43089.36</v>
      </c>
      <c r="G19" s="4"/>
      <c r="H19" s="4"/>
      <c r="I19" s="4">
        <f>I20+I21</f>
        <v>60116.41</v>
      </c>
      <c r="J19" s="4"/>
      <c r="K19" s="4"/>
      <c r="L19" s="4"/>
      <c r="M19" s="29">
        <f>C19+D19+F19-I19</f>
        <v>53869.89</v>
      </c>
    </row>
    <row r="20" spans="1:13" ht="15" customHeight="1">
      <c r="A20" s="2" t="s">
        <v>16</v>
      </c>
      <c r="B20" s="6" t="s">
        <v>8</v>
      </c>
      <c r="C20" s="28">
        <v>19424.3</v>
      </c>
      <c r="D20" s="4"/>
      <c r="E20" s="4"/>
      <c r="F20" s="4">
        <v>43089.36</v>
      </c>
      <c r="G20" s="4"/>
      <c r="H20" s="4"/>
      <c r="I20" s="4">
        <v>8643.77</v>
      </c>
      <c r="J20" s="4"/>
      <c r="K20" s="4"/>
      <c r="L20" s="4"/>
      <c r="M20" s="29">
        <f>C20+F20-I20</f>
        <v>53869.89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4">
        <v>51472.64</v>
      </c>
      <c r="J21" s="4"/>
      <c r="K21" s="4"/>
      <c r="L21" s="4"/>
      <c r="M21" s="4">
        <v>0</v>
      </c>
    </row>
    <row r="22" spans="1:13" ht="15" customHeight="1">
      <c r="A22" s="1" t="s">
        <v>17</v>
      </c>
      <c r="B22" s="10" t="s">
        <v>15</v>
      </c>
      <c r="C22" s="4">
        <v>23512.84</v>
      </c>
      <c r="D22" s="4">
        <v>54553.95</v>
      </c>
      <c r="E22" s="4"/>
      <c r="F22" s="4"/>
      <c r="G22" s="4"/>
      <c r="H22" s="4"/>
      <c r="I22" s="4">
        <f>I23+I24</f>
        <v>36345.04</v>
      </c>
      <c r="J22" s="4"/>
      <c r="K22" s="4"/>
      <c r="L22" s="4"/>
      <c r="M22" s="4">
        <f>C22+D22-I22</f>
        <v>41721.74999999999</v>
      </c>
    </row>
    <row r="23" spans="1:13" ht="15" customHeight="1">
      <c r="A23" s="2" t="s">
        <v>19</v>
      </c>
      <c r="B23" s="6" t="s">
        <v>8</v>
      </c>
      <c r="C23" s="4"/>
      <c r="D23" s="4"/>
      <c r="E23" s="4">
        <v>8314.86</v>
      </c>
      <c r="F23" s="4"/>
      <c r="G23" s="4"/>
      <c r="H23" s="4"/>
      <c r="I23" s="4">
        <v>8314.86</v>
      </c>
      <c r="J23" s="4"/>
      <c r="K23" s="4"/>
      <c r="L23" s="4"/>
      <c r="M23" s="4">
        <v>0</v>
      </c>
    </row>
    <row r="24" spans="1:13" ht="15" customHeight="1">
      <c r="A24" s="2" t="s">
        <v>20</v>
      </c>
      <c r="B24" s="6" t="s">
        <v>10</v>
      </c>
      <c r="C24" s="4">
        <v>23512.84</v>
      </c>
      <c r="D24" s="4">
        <v>54553.95</v>
      </c>
      <c r="E24" s="4">
        <v>-8314.86</v>
      </c>
      <c r="F24" s="4"/>
      <c r="G24" s="4"/>
      <c r="H24" s="4"/>
      <c r="I24" s="4">
        <v>28030.18</v>
      </c>
      <c r="J24" s="4"/>
      <c r="K24" s="4"/>
      <c r="L24" s="4"/>
      <c r="M24" s="4">
        <v>41721.75</v>
      </c>
    </row>
    <row r="25" spans="1:13" ht="15" customHeight="1">
      <c r="A25" s="1" t="s">
        <v>27</v>
      </c>
      <c r="B25" s="10" t="s">
        <v>63</v>
      </c>
      <c r="C25" s="28">
        <f>C16+C19+C22</f>
        <v>2998999.2399999998</v>
      </c>
      <c r="D25" s="28">
        <f>D13+D16+D19+D22</f>
        <v>2031011.1199999996</v>
      </c>
      <c r="E25" s="4"/>
      <c r="F25" s="4">
        <f>F13+F19</f>
        <v>51506.81</v>
      </c>
      <c r="G25" s="4">
        <v>1925.41</v>
      </c>
      <c r="H25" s="4"/>
      <c r="I25" s="28">
        <f>I13+I16+I19+I22</f>
        <v>2081427.8699999999</v>
      </c>
      <c r="J25" s="4"/>
      <c r="K25" s="4"/>
      <c r="L25" s="4"/>
      <c r="M25" s="28">
        <f>M13+M16+M19+M22</f>
        <v>2998163.89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ht="15">
      <c r="D27" s="7" t="s">
        <v>77</v>
      </c>
    </row>
  </sheetData>
  <sheetProtection/>
  <mergeCells count="9">
    <mergeCell ref="A26:M26"/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C14" sqref="C14"/>
    </sheetView>
  </sheetViews>
  <sheetFormatPr defaultColWidth="9.140625" defaultRowHeight="12.75"/>
  <cols>
    <col min="1" max="1" width="4.421875" style="7" customWidth="1"/>
    <col min="2" max="2" width="56.421875" style="7" customWidth="1"/>
    <col min="3" max="4" width="13.28125" style="7" customWidth="1"/>
    <col min="5" max="5" width="12.28125" style="7" customWidth="1"/>
    <col min="6" max="6" width="13.57421875" style="7" customWidth="1"/>
    <col min="7" max="7" width="13.28125" style="7" customWidth="1"/>
    <col min="8" max="8" width="12.28125" style="7" customWidth="1"/>
    <col min="9" max="16384" width="9.140625" style="7" customWidth="1"/>
  </cols>
  <sheetData>
    <row r="1" ht="15">
      <c r="F1" s="12"/>
    </row>
    <row r="2" ht="15">
      <c r="F2" s="7" t="s">
        <v>71</v>
      </c>
    </row>
    <row r="3" ht="15">
      <c r="F3" s="7" t="s">
        <v>72</v>
      </c>
    </row>
    <row r="4" ht="8.25" customHeight="1"/>
    <row r="5" spans="1:8" ht="15">
      <c r="A5" s="45" t="s">
        <v>28</v>
      </c>
      <c r="B5" s="45"/>
      <c r="C5" s="45"/>
      <c r="D5" s="45"/>
      <c r="E5" s="45"/>
      <c r="F5" s="45"/>
      <c r="G5" s="45"/>
      <c r="H5" s="45"/>
    </row>
    <row r="6" spans="1:8" ht="15">
      <c r="A6" s="45" t="s">
        <v>70</v>
      </c>
      <c r="B6" s="45"/>
      <c r="C6" s="45"/>
      <c r="D6" s="45"/>
      <c r="E6" s="45"/>
      <c r="F6" s="45"/>
      <c r="G6" s="45"/>
      <c r="H6" s="45"/>
    </row>
    <row r="7" ht="5.25" customHeight="1"/>
    <row r="8" spans="1:8" ht="15">
      <c r="A8" s="45" t="s">
        <v>29</v>
      </c>
      <c r="B8" s="45"/>
      <c r="C8" s="45"/>
      <c r="D8" s="45"/>
      <c r="E8" s="45"/>
      <c r="F8" s="45"/>
      <c r="G8" s="45"/>
      <c r="H8" s="45"/>
    </row>
    <row r="9" ht="5.25" customHeight="1"/>
    <row r="10" spans="1:8" ht="15" customHeight="1">
      <c r="A10" s="44" t="s">
        <v>0</v>
      </c>
      <c r="B10" s="44" t="s">
        <v>22</v>
      </c>
      <c r="C10" s="44" t="s">
        <v>23</v>
      </c>
      <c r="D10" s="44"/>
      <c r="E10" s="44"/>
      <c r="F10" s="44" t="s">
        <v>24</v>
      </c>
      <c r="G10" s="44"/>
      <c r="H10" s="44"/>
    </row>
    <row r="11" spans="1:8" ht="79.5" customHeight="1">
      <c r="A11" s="44"/>
      <c r="B11" s="44"/>
      <c r="C11" s="1" t="s">
        <v>58</v>
      </c>
      <c r="D11" s="1" t="s">
        <v>59</v>
      </c>
      <c r="E11" s="1" t="s">
        <v>25</v>
      </c>
      <c r="F11" s="1" t="s">
        <v>60</v>
      </c>
      <c r="G11" s="1" t="s">
        <v>61</v>
      </c>
      <c r="H11" s="1" t="s">
        <v>25</v>
      </c>
    </row>
    <row r="12" spans="1:8" ht="15">
      <c r="A12" s="2">
        <v>1</v>
      </c>
      <c r="B12" s="2">
        <v>2</v>
      </c>
      <c r="C12" s="2">
        <v>3</v>
      </c>
      <c r="D12" s="2">
        <v>4</v>
      </c>
      <c r="E12" s="2" t="s">
        <v>31</v>
      </c>
      <c r="F12" s="2">
        <v>6</v>
      </c>
      <c r="G12" s="2">
        <v>7</v>
      </c>
      <c r="H12" s="2" t="s">
        <v>32</v>
      </c>
    </row>
    <row r="13" spans="1:8" ht="45">
      <c r="A13" s="2" t="s">
        <v>6</v>
      </c>
      <c r="B13" s="6" t="s">
        <v>69</v>
      </c>
      <c r="C13" s="1"/>
      <c r="D13" s="1"/>
      <c r="E13" s="1"/>
      <c r="F13" s="1"/>
      <c r="G13" s="1">
        <v>33972.52</v>
      </c>
      <c r="H13" s="1">
        <f>F13+G13</f>
        <v>33972.52</v>
      </c>
    </row>
    <row r="14" spans="1:8" ht="54.75" customHeight="1">
      <c r="A14" s="2" t="s">
        <v>11</v>
      </c>
      <c r="B14" s="6" t="s">
        <v>68</v>
      </c>
      <c r="C14" s="1"/>
      <c r="D14" s="31">
        <v>2956062.1</v>
      </c>
      <c r="E14" s="31">
        <f>C14+D14</f>
        <v>2956062.1</v>
      </c>
      <c r="F14" s="1"/>
      <c r="G14" s="1">
        <v>2868599.73</v>
      </c>
      <c r="H14" s="1">
        <v>2868599.73</v>
      </c>
    </row>
    <row r="15" spans="1:8" ht="60" customHeight="1">
      <c r="A15" s="2" t="s">
        <v>14</v>
      </c>
      <c r="B15" s="6" t="s">
        <v>62</v>
      </c>
      <c r="C15" s="1"/>
      <c r="D15" s="31">
        <v>19424.3</v>
      </c>
      <c r="E15" s="31">
        <f>C15+D15</f>
        <v>19424.3</v>
      </c>
      <c r="F15" s="1"/>
      <c r="G15" s="1">
        <v>53869.89</v>
      </c>
      <c r="H15" s="1">
        <v>53869.89</v>
      </c>
    </row>
    <row r="16" spans="1:8" ht="15" customHeight="1">
      <c r="A16" s="2" t="s">
        <v>17</v>
      </c>
      <c r="B16" s="6" t="s">
        <v>26</v>
      </c>
      <c r="C16" s="1"/>
      <c r="D16" s="1">
        <v>23512.84</v>
      </c>
      <c r="E16" s="1">
        <v>23512.84</v>
      </c>
      <c r="F16" s="1"/>
      <c r="G16" s="1">
        <v>41721.75</v>
      </c>
      <c r="H16" s="1">
        <v>41721.75</v>
      </c>
    </row>
    <row r="17" spans="1:8" ht="15" customHeight="1">
      <c r="A17" s="2" t="s">
        <v>27</v>
      </c>
      <c r="B17" s="6" t="s">
        <v>25</v>
      </c>
      <c r="C17" s="1"/>
      <c r="D17" s="31">
        <f>D14+D15+D16</f>
        <v>2998999.2399999998</v>
      </c>
      <c r="E17" s="31">
        <f>E14+E15+E16</f>
        <v>2998999.2399999998</v>
      </c>
      <c r="F17" s="1"/>
      <c r="G17" s="1">
        <v>2998163.89</v>
      </c>
      <c r="H17" s="1">
        <v>2998163.89</v>
      </c>
    </row>
    <row r="18" ht="6.75" customHeight="1"/>
    <row r="19" spans="3:5" ht="11.25" customHeight="1">
      <c r="C19" s="8"/>
      <c r="D19" s="8"/>
      <c r="E19" s="8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6">
      <selection activeCell="I14" sqref="I14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/>
      <c r="D13" s="4">
        <f>D14+D15</f>
        <v>389714.82</v>
      </c>
      <c r="E13" s="4"/>
      <c r="F13" s="4"/>
      <c r="G13" s="4"/>
      <c r="H13" s="4"/>
      <c r="I13" s="4">
        <f>I14+I15</f>
        <v>386427.45</v>
      </c>
      <c r="J13" s="4"/>
      <c r="K13" s="4"/>
      <c r="L13" s="4"/>
      <c r="M13" s="4">
        <f>M14+M15</f>
        <v>37259.88999999999</v>
      </c>
    </row>
    <row r="14" spans="1:13" ht="15" customHeight="1">
      <c r="A14" s="2" t="s">
        <v>7</v>
      </c>
      <c r="B14" s="6" t="s">
        <v>8</v>
      </c>
      <c r="C14" s="4">
        <v>33972.52</v>
      </c>
      <c r="D14" s="4">
        <v>7.77</v>
      </c>
      <c r="E14" s="4"/>
      <c r="F14" s="4"/>
      <c r="G14" s="4"/>
      <c r="H14" s="4"/>
      <c r="I14" s="32">
        <v>7.77</v>
      </c>
      <c r="J14" s="4"/>
      <c r="K14" s="4"/>
      <c r="L14" s="4"/>
      <c r="M14" s="4">
        <v>33972.52</v>
      </c>
    </row>
    <row r="15" spans="1:13" ht="15" customHeight="1">
      <c r="A15" s="2" t="s">
        <v>9</v>
      </c>
      <c r="B15" s="6" t="s">
        <v>10</v>
      </c>
      <c r="C15" s="4"/>
      <c r="D15" s="4">
        <v>389707.05</v>
      </c>
      <c r="E15" s="4"/>
      <c r="F15" s="4"/>
      <c r="G15" s="4"/>
      <c r="H15" s="4"/>
      <c r="I15" s="4">
        <v>386419.68</v>
      </c>
      <c r="J15" s="4"/>
      <c r="K15" s="4"/>
      <c r="L15" s="4"/>
      <c r="M15" s="4">
        <f>D15-I15</f>
        <v>3287.3699999999953</v>
      </c>
    </row>
    <row r="16" spans="1:13" ht="89.25" customHeight="1">
      <c r="A16" s="1" t="s">
        <v>11</v>
      </c>
      <c r="B16" s="10" t="s">
        <v>66</v>
      </c>
      <c r="C16" s="30"/>
      <c r="D16" s="28">
        <f>D17+D18</f>
        <v>68683.3</v>
      </c>
      <c r="E16" s="4"/>
      <c r="F16" s="4"/>
      <c r="G16" s="4"/>
      <c r="H16" s="4"/>
      <c r="I16" s="28">
        <f>I17+I18</f>
        <v>68298.19</v>
      </c>
      <c r="J16" s="4"/>
      <c r="K16" s="4"/>
      <c r="L16" s="4"/>
      <c r="M16" s="28">
        <f>M17+M18</f>
        <v>2868984.84</v>
      </c>
    </row>
    <row r="17" spans="1:13" ht="15" customHeight="1">
      <c r="A17" s="2" t="s">
        <v>55</v>
      </c>
      <c r="B17" s="6" t="s">
        <v>8</v>
      </c>
      <c r="C17" s="30">
        <v>2868599.73</v>
      </c>
      <c r="D17" s="4"/>
      <c r="E17" s="4"/>
      <c r="F17" s="4"/>
      <c r="G17" s="4"/>
      <c r="H17" s="4"/>
      <c r="I17" s="32"/>
      <c r="J17" s="4"/>
      <c r="K17" s="4"/>
      <c r="L17" s="4"/>
      <c r="M17" s="4">
        <v>2868599.73</v>
      </c>
    </row>
    <row r="18" spans="1:13" ht="15" customHeight="1" thickBot="1">
      <c r="A18" s="2" t="s">
        <v>56</v>
      </c>
      <c r="B18" s="6" t="s">
        <v>10</v>
      </c>
      <c r="C18" s="4"/>
      <c r="D18" s="28">
        <v>68683.3</v>
      </c>
      <c r="E18" s="4"/>
      <c r="F18" s="4"/>
      <c r="G18" s="4"/>
      <c r="H18" s="4"/>
      <c r="I18" s="28">
        <v>68298.19</v>
      </c>
      <c r="J18" s="4"/>
      <c r="K18" s="4"/>
      <c r="L18" s="4"/>
      <c r="M18" s="28">
        <f>D18-I18</f>
        <v>385.1100000000006</v>
      </c>
    </row>
    <row r="19" spans="1:13" ht="114.75" customHeight="1" thickBot="1">
      <c r="A19" s="1" t="s">
        <v>14</v>
      </c>
      <c r="B19" s="10" t="s">
        <v>67</v>
      </c>
      <c r="C19" s="28"/>
      <c r="D19" s="4"/>
      <c r="E19" s="4"/>
      <c r="F19" s="4"/>
      <c r="G19" s="4"/>
      <c r="H19" s="4"/>
      <c r="I19" s="4">
        <f>I20+I21</f>
        <v>0</v>
      </c>
      <c r="J19" s="4"/>
      <c r="K19" s="4"/>
      <c r="L19" s="4"/>
      <c r="M19" s="29">
        <f>M20+M21</f>
        <v>53869.89</v>
      </c>
    </row>
    <row r="20" spans="1:13" ht="15" customHeight="1">
      <c r="A20" s="2" t="s">
        <v>16</v>
      </c>
      <c r="B20" s="6" t="s">
        <v>8</v>
      </c>
      <c r="C20" s="28">
        <v>53869.89</v>
      </c>
      <c r="D20" s="4"/>
      <c r="E20" s="4"/>
      <c r="F20" s="4"/>
      <c r="G20" s="4"/>
      <c r="H20" s="4"/>
      <c r="I20" s="32"/>
      <c r="J20" s="4"/>
      <c r="K20" s="4"/>
      <c r="L20" s="4"/>
      <c r="M20" s="29">
        <f>C20+F20-I20</f>
        <v>53869.89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>
        <v>0</v>
      </c>
    </row>
    <row r="22" spans="1:13" ht="15" customHeight="1">
      <c r="A22" s="1" t="s">
        <v>17</v>
      </c>
      <c r="B22" s="10" t="s">
        <v>15</v>
      </c>
      <c r="C22" s="4">
        <v>41721.75</v>
      </c>
      <c r="D22" s="4">
        <f>D23+D24</f>
        <v>5519.02</v>
      </c>
      <c r="E22" s="4"/>
      <c r="F22" s="4"/>
      <c r="G22" s="4"/>
      <c r="H22" s="4"/>
      <c r="I22" s="4">
        <f>I23+I24</f>
        <v>11407.060000000001</v>
      </c>
      <c r="J22" s="4"/>
      <c r="K22" s="4"/>
      <c r="L22" s="4"/>
      <c r="M22" s="4">
        <f>C22+D22-I22</f>
        <v>35833.71000000001</v>
      </c>
    </row>
    <row r="23" spans="1:13" ht="15" customHeight="1">
      <c r="A23" s="2" t="s">
        <v>19</v>
      </c>
      <c r="B23" s="6" t="s">
        <v>8</v>
      </c>
      <c r="C23" s="4"/>
      <c r="D23" s="4"/>
      <c r="E23" s="4">
        <v>5512.29</v>
      </c>
      <c r="F23" s="4"/>
      <c r="G23" s="4"/>
      <c r="H23" s="4"/>
      <c r="I23" s="33">
        <v>5512.29</v>
      </c>
      <c r="J23" s="4"/>
      <c r="K23" s="4"/>
      <c r="L23" s="4"/>
      <c r="M23" s="4">
        <v>0</v>
      </c>
    </row>
    <row r="24" spans="1:13" ht="15" customHeight="1">
      <c r="A24" s="2" t="s">
        <v>20</v>
      </c>
      <c r="B24" s="6" t="s">
        <v>10</v>
      </c>
      <c r="C24" s="4">
        <v>41721.75</v>
      </c>
      <c r="D24" s="4">
        <v>5519.02</v>
      </c>
      <c r="E24" s="4">
        <v>-5512.29</v>
      </c>
      <c r="F24" s="4"/>
      <c r="G24" s="4"/>
      <c r="H24" s="4"/>
      <c r="I24" s="33">
        <v>5894.77</v>
      </c>
      <c r="J24" s="4"/>
      <c r="K24" s="4"/>
      <c r="L24" s="4"/>
      <c r="M24" s="4">
        <f>C24+D24+E24-I24</f>
        <v>35833.71000000001</v>
      </c>
    </row>
    <row r="25" spans="1:13" ht="15" customHeight="1">
      <c r="A25" s="1" t="s">
        <v>27</v>
      </c>
      <c r="B25" s="10" t="s">
        <v>63</v>
      </c>
      <c r="C25" s="28">
        <f>C16+C19+C22</f>
        <v>41721.75</v>
      </c>
      <c r="D25" s="28">
        <f>D13+D16+D22</f>
        <v>463917.14</v>
      </c>
      <c r="E25" s="4"/>
      <c r="F25" s="4">
        <f>F13+F19</f>
        <v>0</v>
      </c>
      <c r="G25" s="4"/>
      <c r="H25" s="4"/>
      <c r="I25" s="28">
        <f>I13+I16+I19+I22</f>
        <v>466132.7</v>
      </c>
      <c r="J25" s="4"/>
      <c r="K25" s="4"/>
      <c r="L25" s="4"/>
      <c r="M25" s="28">
        <f>M13+M16+M19+M22</f>
        <v>2995948.33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9" ht="15">
      <c r="D27" s="7" t="s">
        <v>77</v>
      </c>
      <c r="I27" s="7" t="s">
        <v>78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3">
      <selection activeCell="F19" sqref="F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4">
        <f>C14+C15</f>
        <v>33972.52</v>
      </c>
      <c r="D13" s="4">
        <f>D14+D15</f>
        <v>389714.82</v>
      </c>
      <c r="E13" s="4"/>
      <c r="F13" s="4"/>
      <c r="G13" s="4"/>
      <c r="H13" s="4"/>
      <c r="I13" s="34">
        <f>I14+I15</f>
        <v>387953.67</v>
      </c>
      <c r="J13" s="4"/>
      <c r="K13" s="4"/>
      <c r="L13" s="4"/>
      <c r="M13" s="4">
        <f>M14+M15</f>
        <v>35733.669999999984</v>
      </c>
    </row>
    <row r="14" spans="1:13" ht="15" customHeight="1">
      <c r="A14" s="2" t="s">
        <v>7</v>
      </c>
      <c r="B14" s="6" t="s">
        <v>8</v>
      </c>
      <c r="C14" s="4">
        <v>33972.52</v>
      </c>
      <c r="D14" s="4">
        <v>7.77</v>
      </c>
      <c r="E14" s="4"/>
      <c r="F14" s="4"/>
      <c r="G14" s="4"/>
      <c r="H14" s="4"/>
      <c r="I14" s="34">
        <v>1533.99</v>
      </c>
      <c r="J14" s="4"/>
      <c r="K14" s="4"/>
      <c r="L14" s="4"/>
      <c r="M14" s="28">
        <f>C14+D14-I14</f>
        <v>32446.299999999992</v>
      </c>
    </row>
    <row r="15" spans="1:13" ht="15" customHeight="1">
      <c r="A15" s="2" t="s">
        <v>9</v>
      </c>
      <c r="B15" s="6" t="s">
        <v>10</v>
      </c>
      <c r="C15" s="4"/>
      <c r="D15" s="4">
        <v>389707.05</v>
      </c>
      <c r="E15" s="4"/>
      <c r="F15" s="4"/>
      <c r="G15" s="4"/>
      <c r="H15" s="4"/>
      <c r="I15" s="34">
        <v>386419.68</v>
      </c>
      <c r="J15" s="4"/>
      <c r="K15" s="4"/>
      <c r="L15" s="4"/>
      <c r="M15" s="4">
        <f>D15-I15</f>
        <v>3287.3699999999953</v>
      </c>
    </row>
    <row r="16" spans="1:13" ht="89.25" customHeight="1">
      <c r="A16" s="1" t="s">
        <v>11</v>
      </c>
      <c r="B16" s="10" t="s">
        <v>66</v>
      </c>
      <c r="C16" s="30">
        <f>C17+C18</f>
        <v>2868599.73</v>
      </c>
      <c r="D16" s="28">
        <f>D17+D18</f>
        <v>68683.3</v>
      </c>
      <c r="E16" s="4"/>
      <c r="F16" s="4"/>
      <c r="G16" s="4"/>
      <c r="H16" s="4"/>
      <c r="I16" s="30">
        <f>I17+I18</f>
        <v>78809.66</v>
      </c>
      <c r="J16" s="4"/>
      <c r="K16" s="4"/>
      <c r="L16" s="4"/>
      <c r="M16" s="28">
        <f>M17+M18</f>
        <v>2858473.3699999996</v>
      </c>
    </row>
    <row r="17" spans="1:13" ht="15" customHeight="1">
      <c r="A17" s="2" t="s">
        <v>55</v>
      </c>
      <c r="B17" s="6" t="s">
        <v>8</v>
      </c>
      <c r="C17" s="30">
        <v>2868599.73</v>
      </c>
      <c r="D17" s="4"/>
      <c r="E17" s="4"/>
      <c r="F17" s="4"/>
      <c r="G17" s="4"/>
      <c r="H17" s="4"/>
      <c r="I17" s="34">
        <v>10511.47</v>
      </c>
      <c r="J17" s="4"/>
      <c r="K17" s="4"/>
      <c r="L17" s="4"/>
      <c r="M17" s="28">
        <f>C17+D17-I17</f>
        <v>2858088.26</v>
      </c>
    </row>
    <row r="18" spans="1:13" ht="15" customHeight="1" thickBot="1">
      <c r="A18" s="2" t="s">
        <v>56</v>
      </c>
      <c r="B18" s="6" t="s">
        <v>10</v>
      </c>
      <c r="C18" s="4"/>
      <c r="D18" s="28">
        <v>68683.3</v>
      </c>
      <c r="E18" s="4"/>
      <c r="F18" s="4"/>
      <c r="G18" s="4"/>
      <c r="H18" s="4"/>
      <c r="I18" s="30">
        <v>68298.19</v>
      </c>
      <c r="J18" s="4"/>
      <c r="K18" s="4"/>
      <c r="L18" s="4"/>
      <c r="M18" s="28">
        <f>D18-I18</f>
        <v>385.1100000000006</v>
      </c>
    </row>
    <row r="19" spans="1:13" ht="114.75" customHeight="1" thickBot="1">
      <c r="A19" s="1" t="s">
        <v>14</v>
      </c>
      <c r="B19" s="10" t="s">
        <v>67</v>
      </c>
      <c r="C19" s="28">
        <f>C20+C21</f>
        <v>53869.89</v>
      </c>
      <c r="D19" s="4"/>
      <c r="E19" s="4"/>
      <c r="F19" s="4"/>
      <c r="G19" s="4"/>
      <c r="H19" s="4"/>
      <c r="I19" s="34">
        <f>I20+I21</f>
        <v>2960.97</v>
      </c>
      <c r="J19" s="4"/>
      <c r="K19" s="4"/>
      <c r="L19" s="4"/>
      <c r="M19" s="29">
        <f>M20+M21</f>
        <v>50908.92</v>
      </c>
    </row>
    <row r="20" spans="1:13" ht="15" customHeight="1">
      <c r="A20" s="2" t="s">
        <v>16</v>
      </c>
      <c r="B20" s="6" t="s">
        <v>8</v>
      </c>
      <c r="C20" s="28">
        <v>53869.89</v>
      </c>
      <c r="D20" s="4"/>
      <c r="E20" s="4"/>
      <c r="F20" s="4"/>
      <c r="G20" s="4"/>
      <c r="H20" s="4"/>
      <c r="I20" s="34">
        <v>2960.97</v>
      </c>
      <c r="J20" s="4"/>
      <c r="K20" s="4"/>
      <c r="L20" s="4"/>
      <c r="M20" s="29">
        <f>C20+F20-I20</f>
        <v>50908.92</v>
      </c>
    </row>
    <row r="21" spans="1:13" ht="15" customHeight="1">
      <c r="A21" s="2" t="s">
        <v>57</v>
      </c>
      <c r="B21" s="6" t="s">
        <v>10</v>
      </c>
      <c r="C21" s="4"/>
      <c r="D21" s="4"/>
      <c r="E21" s="4"/>
      <c r="F21" s="4"/>
      <c r="G21" s="4"/>
      <c r="H21" s="4"/>
      <c r="I21" s="34"/>
      <c r="J21" s="4"/>
      <c r="K21" s="4"/>
      <c r="L21" s="4"/>
      <c r="M21" s="4">
        <v>0</v>
      </c>
    </row>
    <row r="22" spans="1:13" ht="15" customHeight="1">
      <c r="A22" s="1" t="s">
        <v>17</v>
      </c>
      <c r="B22" s="10" t="s">
        <v>15</v>
      </c>
      <c r="C22" s="4">
        <f>C23+C24</f>
        <v>41721.75</v>
      </c>
      <c r="D22" s="4">
        <f>D23+D24</f>
        <v>5519.02</v>
      </c>
      <c r="E22" s="4"/>
      <c r="F22" s="4"/>
      <c r="G22" s="4"/>
      <c r="H22" s="4"/>
      <c r="I22" s="4">
        <f>I23+I24</f>
        <v>11407.060000000001</v>
      </c>
      <c r="J22" s="4"/>
      <c r="K22" s="4"/>
      <c r="L22" s="4"/>
      <c r="M22" s="4">
        <f>C22+D22-I22</f>
        <v>35833.71000000001</v>
      </c>
    </row>
    <row r="23" spans="1:13" ht="15" customHeight="1">
      <c r="A23" s="2" t="s">
        <v>19</v>
      </c>
      <c r="B23" s="6" t="s">
        <v>8</v>
      </c>
      <c r="C23" s="4"/>
      <c r="D23" s="4"/>
      <c r="E23" s="4">
        <v>5512.29</v>
      </c>
      <c r="F23" s="4"/>
      <c r="G23" s="4"/>
      <c r="H23" s="4"/>
      <c r="I23" s="33">
        <v>5512.29</v>
      </c>
      <c r="J23" s="4"/>
      <c r="K23" s="4"/>
      <c r="L23" s="4"/>
      <c r="M23" s="4">
        <v>0</v>
      </c>
    </row>
    <row r="24" spans="1:13" ht="15" customHeight="1">
      <c r="A24" s="2" t="s">
        <v>20</v>
      </c>
      <c r="B24" s="6" t="s">
        <v>10</v>
      </c>
      <c r="C24" s="4">
        <v>41721.75</v>
      </c>
      <c r="D24" s="4">
        <v>5519.02</v>
      </c>
      <c r="E24" s="4">
        <v>-5512.29</v>
      </c>
      <c r="F24" s="4"/>
      <c r="G24" s="4"/>
      <c r="H24" s="4"/>
      <c r="I24" s="33">
        <v>5894.77</v>
      </c>
      <c r="J24" s="4"/>
      <c r="K24" s="4"/>
      <c r="L24" s="4"/>
      <c r="M24" s="4">
        <f>C24+D24+E24-I24</f>
        <v>35833.71000000001</v>
      </c>
    </row>
    <row r="25" spans="1:13" ht="15" customHeight="1">
      <c r="A25" s="1" t="s">
        <v>27</v>
      </c>
      <c r="B25" s="10" t="s">
        <v>63</v>
      </c>
      <c r="C25" s="28">
        <f>C13+C16+C19+C22</f>
        <v>2998163.89</v>
      </c>
      <c r="D25" s="28">
        <f>D13+D16+D19+D22</f>
        <v>463917.14</v>
      </c>
      <c r="E25" s="4"/>
      <c r="F25" s="4">
        <f>F13+F19</f>
        <v>0</v>
      </c>
      <c r="G25" s="4"/>
      <c r="H25" s="4"/>
      <c r="I25" s="28">
        <f>I13+I16+I19+I22</f>
        <v>481131.3599999999</v>
      </c>
      <c r="J25" s="4"/>
      <c r="K25" s="4"/>
      <c r="L25" s="4"/>
      <c r="M25" s="28">
        <f>M13+M16+M19+M22</f>
        <v>2980949.6699999995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9" ht="15">
      <c r="D27" s="7" t="s">
        <v>77</v>
      </c>
      <c r="I27" s="7" t="s">
        <v>78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9">
      <selection activeCell="F19" sqref="F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7">
        <f>C14+C15</f>
        <v>33972.52</v>
      </c>
      <c r="D13" s="37">
        <f>D14+D15</f>
        <v>1041146.75</v>
      </c>
      <c r="E13" s="37">
        <f>E14+E15</f>
        <v>0</v>
      </c>
      <c r="F13" s="37">
        <f>F14+F15</f>
        <v>0</v>
      </c>
      <c r="G13" s="37">
        <f>G14+G15</f>
        <v>0</v>
      </c>
      <c r="H13" s="37"/>
      <c r="I13" s="37">
        <f>I14+I15</f>
        <v>993896.0399999999</v>
      </c>
      <c r="J13" s="37"/>
      <c r="K13" s="37"/>
      <c r="L13" s="37"/>
      <c r="M13" s="38">
        <f aca="true" t="shared" si="0" ref="M13:M24">C13+D13+E13-I13</f>
        <v>81223.2300000001</v>
      </c>
    </row>
    <row r="14" spans="1:13" ht="15" customHeight="1">
      <c r="A14" s="2" t="s">
        <v>7</v>
      </c>
      <c r="B14" s="6" t="s">
        <v>8</v>
      </c>
      <c r="C14" s="4">
        <v>33972.52</v>
      </c>
      <c r="D14" s="4">
        <v>18400</v>
      </c>
      <c r="E14" s="4"/>
      <c r="F14" s="4"/>
      <c r="G14" s="4"/>
      <c r="H14" s="4"/>
      <c r="I14" s="34">
        <v>21340.21</v>
      </c>
      <c r="J14" s="4"/>
      <c r="K14" s="4"/>
      <c r="L14" s="4"/>
      <c r="M14" s="28">
        <f t="shared" si="0"/>
        <v>31032.309999999998</v>
      </c>
    </row>
    <row r="15" spans="1:13" ht="15" customHeight="1">
      <c r="A15" s="2" t="s">
        <v>9</v>
      </c>
      <c r="B15" s="6" t="s">
        <v>10</v>
      </c>
      <c r="C15" s="4"/>
      <c r="D15" s="4">
        <v>1022746.75</v>
      </c>
      <c r="E15" s="4"/>
      <c r="F15" s="4"/>
      <c r="G15" s="4"/>
      <c r="H15" s="4"/>
      <c r="I15" s="34">
        <v>972555.83</v>
      </c>
      <c r="J15" s="4"/>
      <c r="K15" s="4"/>
      <c r="L15" s="4"/>
      <c r="M15" s="28">
        <f t="shared" si="0"/>
        <v>50190.92000000004</v>
      </c>
    </row>
    <row r="16" spans="1:13" ht="89.25" customHeight="1">
      <c r="A16" s="1" t="s">
        <v>11</v>
      </c>
      <c r="B16" s="10" t="s">
        <v>66</v>
      </c>
      <c r="C16" s="40">
        <f aca="true" t="shared" si="1" ref="C16:L16">C17+C18</f>
        <v>2868599.73</v>
      </c>
      <c r="D16" s="38">
        <f t="shared" si="1"/>
        <v>137160.7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157034.2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0"/>
        <v>2848726.23</v>
      </c>
    </row>
    <row r="17" spans="1:13" ht="15" customHeight="1">
      <c r="A17" s="2" t="s">
        <v>55</v>
      </c>
      <c r="B17" s="6" t="s">
        <v>8</v>
      </c>
      <c r="C17" s="30">
        <v>2868599.73</v>
      </c>
      <c r="D17" s="4"/>
      <c r="E17" s="4"/>
      <c r="F17" s="4"/>
      <c r="G17" s="4"/>
      <c r="H17" s="4"/>
      <c r="I17" s="30">
        <v>20921.5</v>
      </c>
      <c r="J17" s="4"/>
      <c r="K17" s="4"/>
      <c r="L17" s="4"/>
      <c r="M17" s="28">
        <f t="shared" si="0"/>
        <v>2847678.23</v>
      </c>
    </row>
    <row r="18" spans="1:13" ht="15" customHeight="1">
      <c r="A18" s="2" t="s">
        <v>56</v>
      </c>
      <c r="B18" s="6" t="s">
        <v>10</v>
      </c>
      <c r="C18" s="4"/>
      <c r="D18" s="28">
        <v>137160.7</v>
      </c>
      <c r="E18" s="4"/>
      <c r="F18" s="4"/>
      <c r="G18" s="4"/>
      <c r="H18" s="4"/>
      <c r="I18" s="30">
        <v>136112.7</v>
      </c>
      <c r="J18" s="4"/>
      <c r="K18" s="4"/>
      <c r="L18" s="4"/>
      <c r="M18" s="28">
        <f t="shared" si="0"/>
        <v>1048</v>
      </c>
    </row>
    <row r="19" spans="1:13" ht="114.75" customHeight="1">
      <c r="A19" s="1" t="s">
        <v>14</v>
      </c>
      <c r="B19" s="10" t="s">
        <v>67</v>
      </c>
      <c r="C19" s="38">
        <f>C20+C21</f>
        <v>53869.89</v>
      </c>
      <c r="D19" s="37">
        <f>D20+D21</f>
        <v>6482.98</v>
      </c>
      <c r="E19" s="37">
        <f>E20+E21</f>
        <v>0</v>
      </c>
      <c r="F19" s="37">
        <f>F20+F21</f>
        <v>0</v>
      </c>
      <c r="G19" s="37">
        <f>G20+G21</f>
        <v>0</v>
      </c>
      <c r="H19" s="37"/>
      <c r="I19" s="39">
        <f>I20+I21</f>
        <v>12383.009999999998</v>
      </c>
      <c r="J19" s="39">
        <f>J20+J21</f>
        <v>0</v>
      </c>
      <c r="K19" s="39">
        <f>K20+K21</f>
        <v>0</v>
      </c>
      <c r="L19" s="39">
        <f>L20+L21</f>
        <v>0</v>
      </c>
      <c r="M19" s="38">
        <f t="shared" si="0"/>
        <v>47969.86</v>
      </c>
    </row>
    <row r="20" spans="1:13" ht="15" customHeight="1">
      <c r="A20" s="2" t="s">
        <v>16</v>
      </c>
      <c r="B20" s="6" t="s">
        <v>8</v>
      </c>
      <c r="C20" s="28">
        <v>53869.89</v>
      </c>
      <c r="D20" s="4"/>
      <c r="E20" s="4"/>
      <c r="F20" s="4"/>
      <c r="G20" s="4"/>
      <c r="H20" s="4"/>
      <c r="I20" s="34">
        <v>5921.94</v>
      </c>
      <c r="J20" s="4"/>
      <c r="K20" s="4"/>
      <c r="L20" s="4"/>
      <c r="M20" s="28">
        <f t="shared" si="0"/>
        <v>47947.95</v>
      </c>
    </row>
    <row r="21" spans="1:13" ht="15" customHeight="1">
      <c r="A21" s="2" t="s">
        <v>57</v>
      </c>
      <c r="B21" s="6" t="s">
        <v>10</v>
      </c>
      <c r="C21" s="4"/>
      <c r="D21" s="4">
        <v>6482.98</v>
      </c>
      <c r="E21" s="4"/>
      <c r="F21" s="4"/>
      <c r="G21" s="4"/>
      <c r="H21" s="4"/>
      <c r="I21" s="34">
        <v>6461.07</v>
      </c>
      <c r="J21" s="4"/>
      <c r="K21" s="4"/>
      <c r="L21" s="4"/>
      <c r="M21" s="28">
        <f t="shared" si="0"/>
        <v>21.909999999999854</v>
      </c>
    </row>
    <row r="22" spans="1:13" ht="15" customHeight="1">
      <c r="A22" s="1" t="s">
        <v>17</v>
      </c>
      <c r="B22" s="10" t="s">
        <v>15</v>
      </c>
      <c r="C22" s="37">
        <f aca="true" t="shared" si="2" ref="C22:L22">C23+C24</f>
        <v>41721.75</v>
      </c>
      <c r="D22" s="38">
        <f t="shared" si="2"/>
        <v>25156.83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37322.74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 t="shared" si="0"/>
        <v>29555.840000000004</v>
      </c>
    </row>
    <row r="23" spans="1:13" ht="15" customHeight="1">
      <c r="A23" s="2" t="s">
        <v>19</v>
      </c>
      <c r="B23" s="6" t="s">
        <v>8</v>
      </c>
      <c r="C23" s="4"/>
      <c r="D23" s="28">
        <v>32.2</v>
      </c>
      <c r="E23" s="4">
        <v>10704.74</v>
      </c>
      <c r="F23" s="4"/>
      <c r="G23" s="4"/>
      <c r="H23" s="4"/>
      <c r="I23" s="35">
        <v>10736.94</v>
      </c>
      <c r="J23" s="4"/>
      <c r="K23" s="4"/>
      <c r="L23" s="4"/>
      <c r="M23" s="28">
        <f t="shared" si="0"/>
        <v>0</v>
      </c>
    </row>
    <row r="24" spans="1:13" ht="15" customHeight="1">
      <c r="A24" s="2" t="s">
        <v>20</v>
      </c>
      <c r="B24" s="6" t="s">
        <v>10</v>
      </c>
      <c r="C24" s="4">
        <v>41721.75</v>
      </c>
      <c r="D24" s="4">
        <v>25124.63</v>
      </c>
      <c r="E24" s="4">
        <v>-10704.74</v>
      </c>
      <c r="F24" s="4"/>
      <c r="G24" s="4"/>
      <c r="H24" s="4"/>
      <c r="I24" s="36">
        <v>26585.8</v>
      </c>
      <c r="J24" s="4"/>
      <c r="K24" s="4"/>
      <c r="L24" s="4"/>
      <c r="M24" s="28">
        <f t="shared" si="0"/>
        <v>29555.840000000007</v>
      </c>
    </row>
    <row r="25" spans="1:13" ht="15" customHeight="1">
      <c r="A25" s="1" t="s">
        <v>27</v>
      </c>
      <c r="B25" s="10" t="s">
        <v>63</v>
      </c>
      <c r="C25" s="28">
        <f>C13+C16+C19+C22</f>
        <v>2998163.89</v>
      </c>
      <c r="D25" s="28">
        <f>D22+D19+D16+D13</f>
        <v>1209947.26</v>
      </c>
      <c r="E25" s="4">
        <v>0</v>
      </c>
      <c r="F25" s="4">
        <f>F13+F19</f>
        <v>0</v>
      </c>
      <c r="G25" s="4"/>
      <c r="H25" s="4"/>
      <c r="I25" s="28">
        <f>I22+I19+I16+I13</f>
        <v>1200635.99</v>
      </c>
      <c r="J25" s="4"/>
      <c r="K25" s="4"/>
      <c r="L25" s="4"/>
      <c r="M25" s="28">
        <f>M22+M19+M16+M13</f>
        <v>3007475.16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9" ht="15">
      <c r="D27" s="7" t="s">
        <v>77</v>
      </c>
      <c r="I27" s="7" t="s">
        <v>79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2">
      <selection activeCell="G19" sqref="G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7">
        <f>C14+C15</f>
        <v>33972.52</v>
      </c>
      <c r="D13" s="37">
        <f>D14+D15</f>
        <v>1182000.0099999998</v>
      </c>
      <c r="E13" s="37">
        <f>E14+E15</f>
        <v>0</v>
      </c>
      <c r="F13" s="37">
        <f>F14+F15</f>
        <v>0</v>
      </c>
      <c r="G13" s="37">
        <f>G14+G15</f>
        <v>0</v>
      </c>
      <c r="H13" s="37"/>
      <c r="I13" s="37">
        <f>I14+I15</f>
        <v>1184995.13</v>
      </c>
      <c r="J13" s="37"/>
      <c r="K13" s="37"/>
      <c r="L13" s="37"/>
      <c r="M13" s="38">
        <f aca="true" t="shared" si="0" ref="M13:M24">C13+D13+E13-I13</f>
        <v>30977.399999999907</v>
      </c>
    </row>
    <row r="14" spans="1:13" ht="15" customHeight="1">
      <c r="A14" s="2" t="s">
        <v>7</v>
      </c>
      <c r="B14" s="6" t="s">
        <v>8</v>
      </c>
      <c r="C14" s="4">
        <v>33972.52</v>
      </c>
      <c r="D14" s="4">
        <v>20607.38</v>
      </c>
      <c r="E14" s="4"/>
      <c r="F14" s="4"/>
      <c r="G14" s="4"/>
      <c r="H14" s="4"/>
      <c r="I14" s="34">
        <v>24311.25</v>
      </c>
      <c r="J14" s="4"/>
      <c r="K14" s="4"/>
      <c r="L14" s="4"/>
      <c r="M14" s="28">
        <f t="shared" si="0"/>
        <v>30268.649999999994</v>
      </c>
    </row>
    <row r="15" spans="1:13" ht="15" customHeight="1">
      <c r="A15" s="2" t="s">
        <v>9</v>
      </c>
      <c r="B15" s="6" t="s">
        <v>10</v>
      </c>
      <c r="C15" s="4"/>
      <c r="D15" s="4">
        <v>1161392.63</v>
      </c>
      <c r="E15" s="4"/>
      <c r="F15" s="4"/>
      <c r="G15" s="4"/>
      <c r="H15" s="4"/>
      <c r="I15" s="34">
        <v>1160683.88</v>
      </c>
      <c r="J15" s="4"/>
      <c r="K15" s="4"/>
      <c r="L15" s="4"/>
      <c r="M15" s="28">
        <f t="shared" si="0"/>
        <v>708.75</v>
      </c>
    </row>
    <row r="16" spans="1:13" ht="89.25" customHeight="1">
      <c r="A16" s="1" t="s">
        <v>11</v>
      </c>
      <c r="B16" s="10" t="s">
        <v>66</v>
      </c>
      <c r="C16" s="40">
        <f aca="true" t="shared" si="1" ref="C16:L16">C17+C18</f>
        <v>2868599.73</v>
      </c>
      <c r="D16" s="37">
        <f>D17+D18</f>
        <v>208599.45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8">
        <f t="shared" si="1"/>
        <v>238523.24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 t="shared" si="0"/>
        <v>2838675.9400000004</v>
      </c>
    </row>
    <row r="17" spans="1:13" ht="15" customHeight="1">
      <c r="A17" s="2" t="s">
        <v>55</v>
      </c>
      <c r="B17" s="6" t="s">
        <v>8</v>
      </c>
      <c r="C17" s="30">
        <v>2868599.73</v>
      </c>
      <c r="D17" s="4">
        <v>1400</v>
      </c>
      <c r="E17" s="4"/>
      <c r="F17" s="4"/>
      <c r="G17" s="4"/>
      <c r="H17" s="4"/>
      <c r="I17" s="30">
        <v>32567.33</v>
      </c>
      <c r="J17" s="4"/>
      <c r="K17" s="4"/>
      <c r="L17" s="4"/>
      <c r="M17" s="28">
        <f t="shared" si="0"/>
        <v>2837432.4</v>
      </c>
    </row>
    <row r="18" spans="1:13" ht="15" customHeight="1">
      <c r="A18" s="2" t="s">
        <v>56</v>
      </c>
      <c r="B18" s="6" t="s">
        <v>10</v>
      </c>
      <c r="C18" s="4"/>
      <c r="D18" s="28">
        <v>207199.45</v>
      </c>
      <c r="E18" s="4"/>
      <c r="F18" s="4"/>
      <c r="G18" s="4"/>
      <c r="H18" s="4"/>
      <c r="I18" s="30">
        <v>205955.91</v>
      </c>
      <c r="J18" s="4"/>
      <c r="K18" s="4"/>
      <c r="L18" s="4"/>
      <c r="M18" s="28">
        <f t="shared" si="0"/>
        <v>1243.5400000000081</v>
      </c>
    </row>
    <row r="19" spans="1:13" ht="114.75" customHeight="1">
      <c r="A19" s="1" t="s">
        <v>14</v>
      </c>
      <c r="B19" s="10" t="s">
        <v>67</v>
      </c>
      <c r="C19" s="38">
        <f>C20+C21</f>
        <v>53869.89</v>
      </c>
      <c r="D19" s="37">
        <f>D20+D21</f>
        <v>8113.0599999999995</v>
      </c>
      <c r="E19" s="37">
        <f>E20+E21</f>
        <v>0</v>
      </c>
      <c r="F19" s="37">
        <f>F20+F21</f>
        <v>0</v>
      </c>
      <c r="G19" s="37">
        <f>G20+G21</f>
        <v>0</v>
      </c>
      <c r="H19" s="37"/>
      <c r="I19" s="39">
        <f>I20+I21</f>
        <v>16987.34</v>
      </c>
      <c r="J19" s="39">
        <f>J20+J21</f>
        <v>0</v>
      </c>
      <c r="K19" s="39">
        <f>K20+K21</f>
        <v>0</v>
      </c>
      <c r="L19" s="39">
        <f>L20+L21</f>
        <v>0</v>
      </c>
      <c r="M19" s="38">
        <f t="shared" si="0"/>
        <v>44995.61</v>
      </c>
    </row>
    <row r="20" spans="1:13" ht="15" customHeight="1">
      <c r="A20" s="2" t="s">
        <v>16</v>
      </c>
      <c r="B20" s="6" t="s">
        <v>8</v>
      </c>
      <c r="C20" s="28">
        <v>53869.89</v>
      </c>
      <c r="D20" s="4">
        <v>0.69</v>
      </c>
      <c r="E20" s="4"/>
      <c r="F20" s="4"/>
      <c r="G20" s="4"/>
      <c r="H20" s="4"/>
      <c r="I20" s="34">
        <v>8883.6</v>
      </c>
      <c r="J20" s="4"/>
      <c r="K20" s="4"/>
      <c r="L20" s="4"/>
      <c r="M20" s="28">
        <f t="shared" si="0"/>
        <v>44986.98</v>
      </c>
    </row>
    <row r="21" spans="1:13" ht="15" customHeight="1">
      <c r="A21" s="2" t="s">
        <v>57</v>
      </c>
      <c r="B21" s="6" t="s">
        <v>10</v>
      </c>
      <c r="C21" s="4"/>
      <c r="D21" s="4">
        <v>8112.37</v>
      </c>
      <c r="E21" s="4"/>
      <c r="F21" s="4"/>
      <c r="G21" s="4"/>
      <c r="H21" s="4"/>
      <c r="I21" s="34">
        <v>8103.74</v>
      </c>
      <c r="J21" s="4"/>
      <c r="K21" s="4"/>
      <c r="L21" s="4"/>
      <c r="M21" s="28">
        <f t="shared" si="0"/>
        <v>8.63000000000011</v>
      </c>
    </row>
    <row r="22" spans="1:13" ht="15" customHeight="1">
      <c r="A22" s="1" t="s">
        <v>17</v>
      </c>
      <c r="B22" s="10" t="s">
        <v>15</v>
      </c>
      <c r="C22" s="37">
        <f aca="true" t="shared" si="2" ref="C22:L22">C23+C24</f>
        <v>41721.75</v>
      </c>
      <c r="D22" s="38">
        <f t="shared" si="2"/>
        <v>38431.75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50349.64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 t="shared" si="0"/>
        <v>29803.86</v>
      </c>
    </row>
    <row r="23" spans="1:13" ht="15" customHeight="1">
      <c r="A23" s="2" t="s">
        <v>19</v>
      </c>
      <c r="B23" s="6" t="s">
        <v>8</v>
      </c>
      <c r="C23" s="4"/>
      <c r="D23" s="28">
        <v>248.29</v>
      </c>
      <c r="E23" s="4">
        <v>10843.75</v>
      </c>
      <c r="F23" s="4"/>
      <c r="G23" s="4"/>
      <c r="H23" s="4"/>
      <c r="I23" s="35">
        <v>11092.04</v>
      </c>
      <c r="J23" s="4"/>
      <c r="K23" s="4"/>
      <c r="L23" s="4"/>
      <c r="M23" s="28">
        <f t="shared" si="0"/>
        <v>0</v>
      </c>
    </row>
    <row r="24" spans="1:13" ht="15" customHeight="1">
      <c r="A24" s="2" t="s">
        <v>20</v>
      </c>
      <c r="B24" s="6" t="s">
        <v>10</v>
      </c>
      <c r="C24" s="4">
        <v>41721.75</v>
      </c>
      <c r="D24" s="4">
        <v>38183.46</v>
      </c>
      <c r="E24" s="4">
        <v>-10843.75</v>
      </c>
      <c r="F24" s="4"/>
      <c r="G24" s="4"/>
      <c r="H24" s="4"/>
      <c r="I24" s="36">
        <v>39257.6</v>
      </c>
      <c r="J24" s="4"/>
      <c r="K24" s="4"/>
      <c r="L24" s="4"/>
      <c r="M24" s="28">
        <f t="shared" si="0"/>
        <v>29803.859999999993</v>
      </c>
    </row>
    <row r="25" spans="1:13" ht="15" customHeight="1">
      <c r="A25" s="1" t="s">
        <v>27</v>
      </c>
      <c r="B25" s="10" t="s">
        <v>63</v>
      </c>
      <c r="C25" s="28">
        <f>C13+C16+C19+C22</f>
        <v>2998163.89</v>
      </c>
      <c r="D25" s="28">
        <f>D22+D19+D16+D13</f>
        <v>1437144.2699999998</v>
      </c>
      <c r="E25" s="4">
        <v>0</v>
      </c>
      <c r="F25" s="4">
        <f>F13+F19</f>
        <v>0</v>
      </c>
      <c r="G25" s="4"/>
      <c r="H25" s="4"/>
      <c r="I25" s="28">
        <f>I22+I19+I16+I13</f>
        <v>1490855.3499999999</v>
      </c>
      <c r="J25" s="4"/>
      <c r="K25" s="4"/>
      <c r="L25" s="4"/>
      <c r="M25" s="28">
        <f>C25+D25+E25-I25</f>
        <v>2944452.8100000005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8" ht="15">
      <c r="D27" s="41" t="s">
        <v>80</v>
      </c>
      <c r="E27" s="41"/>
      <c r="F27" s="41"/>
      <c r="G27" s="41"/>
      <c r="H27" s="41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">
      <selection activeCell="A6" sqref="A6:M6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7">
        <f>C14+C15</f>
        <v>278985.17</v>
      </c>
      <c r="D13" s="37">
        <f>D14+D15</f>
        <v>1289711.31</v>
      </c>
      <c r="E13" s="38">
        <f>E14+E15</f>
        <v>0</v>
      </c>
      <c r="F13" s="37">
        <f>F14+F15</f>
        <v>0</v>
      </c>
      <c r="G13" s="37">
        <f>G14+G15</f>
        <v>0</v>
      </c>
      <c r="H13" s="37"/>
      <c r="I13" s="37">
        <f>I14+I15</f>
        <v>1271817.17</v>
      </c>
      <c r="J13" s="37"/>
      <c r="K13" s="37"/>
      <c r="L13" s="37"/>
      <c r="M13" s="38">
        <f aca="true" t="shared" si="0" ref="M13:M23">C13+D13+E13-I13</f>
        <v>296879.31000000006</v>
      </c>
    </row>
    <row r="14" spans="1:13" ht="15" customHeight="1">
      <c r="A14" s="2" t="s">
        <v>7</v>
      </c>
      <c r="B14" s="6" t="s">
        <v>8</v>
      </c>
      <c r="C14" s="4">
        <v>278985.17</v>
      </c>
      <c r="D14" s="28">
        <v>21500</v>
      </c>
      <c r="E14" s="4"/>
      <c r="F14" s="4"/>
      <c r="G14" s="4"/>
      <c r="H14" s="4"/>
      <c r="I14" s="34">
        <v>5624.95</v>
      </c>
      <c r="J14" s="4"/>
      <c r="K14" s="4"/>
      <c r="L14" s="4"/>
      <c r="M14" s="28">
        <f t="shared" si="0"/>
        <v>294860.22</v>
      </c>
    </row>
    <row r="15" spans="1:13" ht="15" customHeight="1">
      <c r="A15" s="2" t="s">
        <v>9</v>
      </c>
      <c r="B15" s="6" t="s">
        <v>10</v>
      </c>
      <c r="C15" s="4"/>
      <c r="D15" s="4">
        <v>1268211.31</v>
      </c>
      <c r="E15" s="4"/>
      <c r="F15" s="4"/>
      <c r="G15" s="4"/>
      <c r="H15" s="4"/>
      <c r="I15" s="34">
        <v>1266192.22</v>
      </c>
      <c r="J15" s="4"/>
      <c r="K15" s="4"/>
      <c r="L15" s="4"/>
      <c r="M15" s="28">
        <f t="shared" si="0"/>
        <v>2019.0900000000838</v>
      </c>
    </row>
    <row r="16" spans="1:13" ht="89.25" customHeight="1">
      <c r="A16" s="1" t="s">
        <v>11</v>
      </c>
      <c r="B16" s="10" t="s">
        <v>66</v>
      </c>
      <c r="C16" s="40">
        <f aca="true" t="shared" si="1" ref="C16:L16">C17+C18</f>
        <v>2594322.09</v>
      </c>
      <c r="D16" s="37">
        <f>D17+D18</f>
        <v>274279.7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7">
        <f>I17+I18</f>
        <v>303253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>C16+D16+E16+F16+G16-I16</f>
        <v>2565348.79</v>
      </c>
    </row>
    <row r="17" spans="1:13" ht="15" customHeight="1">
      <c r="A17" s="2" t="s">
        <v>55</v>
      </c>
      <c r="B17" s="6" t="s">
        <v>8</v>
      </c>
      <c r="C17" s="30">
        <v>2594322.09</v>
      </c>
      <c r="D17" s="28">
        <v>1300</v>
      </c>
      <c r="E17" s="4"/>
      <c r="F17" s="4"/>
      <c r="G17" s="4"/>
      <c r="H17" s="4"/>
      <c r="I17" s="30">
        <v>32026.16</v>
      </c>
      <c r="J17" s="4"/>
      <c r="K17" s="4"/>
      <c r="L17" s="4"/>
      <c r="M17" s="28">
        <f t="shared" si="0"/>
        <v>2563595.9299999997</v>
      </c>
    </row>
    <row r="18" spans="1:13" ht="15" customHeight="1">
      <c r="A18" s="2" t="s">
        <v>56</v>
      </c>
      <c r="B18" s="6" t="s">
        <v>10</v>
      </c>
      <c r="C18" s="4"/>
      <c r="D18" s="28">
        <v>272979.7</v>
      </c>
      <c r="E18" s="4"/>
      <c r="F18" s="4"/>
      <c r="G18" s="4"/>
      <c r="H18" s="4"/>
      <c r="I18" s="30">
        <v>271226.84</v>
      </c>
      <c r="J18" s="4"/>
      <c r="K18" s="4"/>
      <c r="L18" s="4"/>
      <c r="M18" s="28">
        <f t="shared" si="0"/>
        <v>1752.859999999986</v>
      </c>
    </row>
    <row r="19" spans="1:13" ht="114.75" customHeight="1">
      <c r="A19" s="1" t="s">
        <v>14</v>
      </c>
      <c r="B19" s="10" t="s">
        <v>67</v>
      </c>
      <c r="C19" s="38">
        <f>C20+C21</f>
        <v>42026.01</v>
      </c>
      <c r="D19" s="38">
        <f>D20+D21</f>
        <v>3175.2</v>
      </c>
      <c r="E19" s="37">
        <f>E20+E21</f>
        <v>0</v>
      </c>
      <c r="F19" s="37">
        <f>F20+F21</f>
        <v>0</v>
      </c>
      <c r="G19" s="37">
        <f>G20+G21</f>
        <v>0</v>
      </c>
      <c r="H19" s="37"/>
      <c r="I19" s="39">
        <f>I20+I21</f>
        <v>12058.11</v>
      </c>
      <c r="J19" s="39">
        <f>J20+J21</f>
        <v>0</v>
      </c>
      <c r="K19" s="39">
        <f>K20+K21</f>
        <v>0</v>
      </c>
      <c r="L19" s="39">
        <f>L20+L21</f>
        <v>0</v>
      </c>
      <c r="M19" s="38">
        <f>C19+D19+E19+F19-I19</f>
        <v>33143.1</v>
      </c>
    </row>
    <row r="20" spans="1:13" ht="15" customHeight="1">
      <c r="A20" s="2" t="s">
        <v>16</v>
      </c>
      <c r="B20" s="6" t="s">
        <v>8</v>
      </c>
      <c r="C20" s="28">
        <v>42026.01</v>
      </c>
      <c r="D20" s="4"/>
      <c r="E20" s="4"/>
      <c r="F20" s="4"/>
      <c r="G20" s="4"/>
      <c r="H20" s="4"/>
      <c r="I20" s="34">
        <v>8882.91</v>
      </c>
      <c r="J20" s="4"/>
      <c r="K20" s="4"/>
      <c r="L20" s="4"/>
      <c r="M20" s="28">
        <f t="shared" si="0"/>
        <v>33143.100000000006</v>
      </c>
    </row>
    <row r="21" spans="1:13" ht="15" customHeight="1">
      <c r="A21" s="2" t="s">
        <v>57</v>
      </c>
      <c r="B21" s="6" t="s">
        <v>10</v>
      </c>
      <c r="C21" s="4"/>
      <c r="D21" s="28">
        <v>3175.2</v>
      </c>
      <c r="E21" s="4"/>
      <c r="F21" s="4"/>
      <c r="G21" s="4"/>
      <c r="H21" s="4"/>
      <c r="I21" s="30">
        <v>3175.2</v>
      </c>
      <c r="J21" s="4"/>
      <c r="K21" s="4"/>
      <c r="L21" s="4"/>
      <c r="M21" s="28">
        <f t="shared" si="0"/>
        <v>0</v>
      </c>
    </row>
    <row r="22" spans="1:13" ht="15" customHeight="1">
      <c r="A22" s="1" t="s">
        <v>17</v>
      </c>
      <c r="B22" s="10" t="s">
        <v>15</v>
      </c>
      <c r="C22" s="37">
        <f aca="true" t="shared" si="2" ref="C22:L22">C23+C24</f>
        <v>41463.840000000004</v>
      </c>
      <c r="D22" s="38">
        <f>D23+D24</f>
        <v>15522.14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24500.690000000002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>C22+D22+E22+F22+G22-I22</f>
        <v>32485.29</v>
      </c>
    </row>
    <row r="23" spans="1:13" ht="15" customHeight="1">
      <c r="A23" s="2" t="s">
        <v>19</v>
      </c>
      <c r="B23" s="6" t="s">
        <v>8</v>
      </c>
      <c r="C23" s="4">
        <v>998.94</v>
      </c>
      <c r="D23" s="42">
        <v>713.16</v>
      </c>
      <c r="E23" s="28">
        <v>8757.85</v>
      </c>
      <c r="F23" s="4"/>
      <c r="G23" s="4"/>
      <c r="H23" s="4"/>
      <c r="I23" s="35">
        <v>8915.24</v>
      </c>
      <c r="J23" s="4"/>
      <c r="K23" s="4"/>
      <c r="L23" s="4"/>
      <c r="M23" s="28">
        <f t="shared" si="0"/>
        <v>1554.710000000001</v>
      </c>
    </row>
    <row r="24" spans="1:13" ht="15" customHeight="1">
      <c r="A24" s="2" t="s">
        <v>20</v>
      </c>
      <c r="B24" s="6" t="s">
        <v>10</v>
      </c>
      <c r="C24" s="28">
        <v>40464.9</v>
      </c>
      <c r="D24" s="4">
        <v>14808.98</v>
      </c>
      <c r="E24" s="28">
        <v>-8757.85</v>
      </c>
      <c r="F24" s="4"/>
      <c r="G24" s="4"/>
      <c r="H24" s="4"/>
      <c r="I24" s="36">
        <v>15585.45</v>
      </c>
      <c r="J24" s="4"/>
      <c r="K24" s="4"/>
      <c r="L24" s="4"/>
      <c r="M24" s="28">
        <f>C24+D24+E24-I24-G24</f>
        <v>30930.580000000005</v>
      </c>
    </row>
    <row r="25" spans="1:13" ht="15" customHeight="1">
      <c r="A25" s="1" t="s">
        <v>27</v>
      </c>
      <c r="B25" s="10" t="s">
        <v>63</v>
      </c>
      <c r="C25" s="28">
        <f>C13+C16+C19+C22</f>
        <v>2956797.1099999994</v>
      </c>
      <c r="D25" s="28">
        <f>D22+D19+D16+D13</f>
        <v>1582688.35</v>
      </c>
      <c r="E25" s="28">
        <f>E13+E16+E19+E22</f>
        <v>0</v>
      </c>
      <c r="F25" s="4">
        <f>F13+F19</f>
        <v>0</v>
      </c>
      <c r="G25" s="28"/>
      <c r="H25" s="4"/>
      <c r="I25" s="28">
        <f>I22+I19+I16+I13</f>
        <v>1611628.97</v>
      </c>
      <c r="J25" s="4"/>
      <c r="K25" s="4"/>
      <c r="L25" s="4"/>
      <c r="M25" s="28">
        <f>C25+D25+E25-G25-I25</f>
        <v>2927856.4899999993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8" ht="15">
      <c r="D27" s="43"/>
      <c r="E27" s="43"/>
      <c r="F27" s="43"/>
      <c r="G27" s="43"/>
      <c r="H27" s="43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showGridLines="0" view="pageBreakPreview" zoomScale="80" zoomScaleNormal="80" zoomScaleSheetLayoutView="80" zoomScalePageLayoutView="0" workbookViewId="0" topLeftCell="A14">
      <selection activeCell="F19" sqref="F19"/>
    </sheetView>
  </sheetViews>
  <sheetFormatPr defaultColWidth="9.140625" defaultRowHeight="12.75"/>
  <cols>
    <col min="1" max="1" width="6.00390625" style="11" customWidth="1"/>
    <col min="2" max="2" width="32.8515625" style="7" customWidth="1"/>
    <col min="3" max="4" width="15.7109375" style="7" customWidth="1"/>
    <col min="5" max="5" width="16.28125" style="7" customWidth="1"/>
    <col min="6" max="10" width="15.7109375" style="7" customWidth="1"/>
    <col min="11" max="11" width="13.140625" style="7" customWidth="1"/>
    <col min="12" max="13" width="15.7109375" style="7" customWidth="1"/>
    <col min="14" max="16384" width="9.140625" style="7" customWidth="1"/>
  </cols>
  <sheetData>
    <row r="1" spans="9:11" ht="15">
      <c r="I1" s="12"/>
      <c r="J1" s="12"/>
      <c r="K1" s="12"/>
    </row>
    <row r="2" ht="15">
      <c r="I2" s="7" t="s">
        <v>36</v>
      </c>
    </row>
    <row r="3" ht="15">
      <c r="I3" s="7" t="s">
        <v>37</v>
      </c>
    </row>
    <row r="5" spans="1:13" ht="15">
      <c r="A5" s="45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</row>
    <row r="6" spans="1:13" ht="15">
      <c r="A6" s="45" t="s">
        <v>54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8" spans="1:13" ht="15">
      <c r="A8" s="45" t="s">
        <v>18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</row>
    <row r="10" spans="1:13" ht="15">
      <c r="A10" s="44" t="s">
        <v>0</v>
      </c>
      <c r="B10" s="44" t="s">
        <v>1</v>
      </c>
      <c r="C10" s="44" t="s">
        <v>2</v>
      </c>
      <c r="D10" s="44" t="s">
        <v>3</v>
      </c>
      <c r="E10" s="44"/>
      <c r="F10" s="44"/>
      <c r="G10" s="44"/>
      <c r="H10" s="44"/>
      <c r="I10" s="44"/>
      <c r="J10" s="49"/>
      <c r="K10" s="49"/>
      <c r="L10" s="44"/>
      <c r="M10" s="44" t="s">
        <v>4</v>
      </c>
    </row>
    <row r="11" spans="1:13" ht="123" customHeight="1">
      <c r="A11" s="44"/>
      <c r="B11" s="44"/>
      <c r="C11" s="44"/>
      <c r="D11" s="1" t="s">
        <v>50</v>
      </c>
      <c r="E11" s="20" t="s">
        <v>74</v>
      </c>
      <c r="F11" s="1" t="s">
        <v>51</v>
      </c>
      <c r="G11" s="1" t="s">
        <v>5</v>
      </c>
      <c r="H11" s="1" t="s">
        <v>52</v>
      </c>
      <c r="I11" s="15" t="s">
        <v>33</v>
      </c>
      <c r="J11" s="1" t="s">
        <v>38</v>
      </c>
      <c r="K11" s="20" t="s">
        <v>64</v>
      </c>
      <c r="L11" s="21" t="s">
        <v>53</v>
      </c>
      <c r="M11" s="44"/>
    </row>
    <row r="12" spans="1:13" ht="15">
      <c r="A12" s="16">
        <v>1</v>
      </c>
      <c r="B12" s="16">
        <v>2</v>
      </c>
      <c r="C12" s="16">
        <v>3</v>
      </c>
      <c r="D12" s="16">
        <v>4</v>
      </c>
      <c r="E12" s="16">
        <v>5</v>
      </c>
      <c r="F12" s="26">
        <v>6</v>
      </c>
      <c r="G12" s="26">
        <v>6</v>
      </c>
      <c r="H12" s="26">
        <v>8</v>
      </c>
      <c r="I12" s="26">
        <v>9</v>
      </c>
      <c r="J12" s="26">
        <v>10</v>
      </c>
      <c r="K12" s="27">
        <v>11</v>
      </c>
      <c r="L12" s="26">
        <v>12</v>
      </c>
      <c r="M12" s="26">
        <v>13</v>
      </c>
    </row>
    <row r="13" spans="1:13" ht="71.25">
      <c r="A13" s="1" t="s">
        <v>6</v>
      </c>
      <c r="B13" s="10" t="s">
        <v>65</v>
      </c>
      <c r="C13" s="37">
        <f>C14+C15</f>
        <v>278985.17</v>
      </c>
      <c r="D13" s="37">
        <f>D14+D15</f>
        <v>1099655.31</v>
      </c>
      <c r="E13" s="38">
        <f>E14+E15</f>
        <v>0</v>
      </c>
      <c r="F13" s="37">
        <f>F14+F15</f>
        <v>0</v>
      </c>
      <c r="G13" s="37">
        <f>G14+G15</f>
        <v>0</v>
      </c>
      <c r="H13" s="37"/>
      <c r="I13" s="37">
        <f>I14+I15</f>
        <v>1064220.44</v>
      </c>
      <c r="J13" s="37"/>
      <c r="K13" s="37"/>
      <c r="L13" s="37"/>
      <c r="M13" s="38">
        <f aca="true" t="shared" si="0" ref="M13:M23">C13+D13+E13-I13</f>
        <v>314420.04000000004</v>
      </c>
    </row>
    <row r="14" spans="1:13" ht="15" customHeight="1">
      <c r="A14" s="2" t="s">
        <v>7</v>
      </c>
      <c r="B14" s="6" t="s">
        <v>8</v>
      </c>
      <c r="C14" s="4">
        <v>278985.17</v>
      </c>
      <c r="D14" s="28">
        <v>17300</v>
      </c>
      <c r="E14" s="4"/>
      <c r="F14" s="4"/>
      <c r="G14" s="4"/>
      <c r="H14" s="4"/>
      <c r="I14" s="34">
        <v>4150.24</v>
      </c>
      <c r="J14" s="4"/>
      <c r="K14" s="4"/>
      <c r="L14" s="4"/>
      <c r="M14" s="28">
        <f t="shared" si="0"/>
        <v>292134.93</v>
      </c>
    </row>
    <row r="15" spans="1:13" ht="15" customHeight="1">
      <c r="A15" s="2" t="s">
        <v>9</v>
      </c>
      <c r="B15" s="6" t="s">
        <v>10</v>
      </c>
      <c r="C15" s="4"/>
      <c r="D15" s="4">
        <v>1082355.31</v>
      </c>
      <c r="E15" s="4"/>
      <c r="F15" s="4"/>
      <c r="G15" s="4"/>
      <c r="H15" s="4"/>
      <c r="I15" s="34">
        <v>1060070.2</v>
      </c>
      <c r="J15" s="4"/>
      <c r="K15" s="4"/>
      <c r="L15" s="4"/>
      <c r="M15" s="28">
        <f t="shared" si="0"/>
        <v>22285.110000000102</v>
      </c>
    </row>
    <row r="16" spans="1:13" ht="89.25" customHeight="1">
      <c r="A16" s="1" t="s">
        <v>11</v>
      </c>
      <c r="B16" s="10" t="s">
        <v>66</v>
      </c>
      <c r="C16" s="40">
        <f aca="true" t="shared" si="1" ref="C16:L16">C17+C18</f>
        <v>2594322.09</v>
      </c>
      <c r="D16" s="37">
        <f>D17+D18</f>
        <v>199856.55</v>
      </c>
      <c r="E16" s="38">
        <f t="shared" si="1"/>
        <v>0</v>
      </c>
      <c r="F16" s="38">
        <f t="shared" si="1"/>
        <v>0</v>
      </c>
      <c r="G16" s="38">
        <f t="shared" si="1"/>
        <v>0</v>
      </c>
      <c r="H16" s="38">
        <f t="shared" si="1"/>
        <v>0</v>
      </c>
      <c r="I16" s="37">
        <f>I17+I18</f>
        <v>217160.50999999998</v>
      </c>
      <c r="J16" s="38">
        <f t="shared" si="1"/>
        <v>0</v>
      </c>
      <c r="K16" s="38">
        <f t="shared" si="1"/>
        <v>0</v>
      </c>
      <c r="L16" s="38">
        <f t="shared" si="1"/>
        <v>0</v>
      </c>
      <c r="M16" s="38">
        <f>C16+D16+E16+F16+G16-I16</f>
        <v>2577018.13</v>
      </c>
    </row>
    <row r="17" spans="1:13" ht="15" customHeight="1">
      <c r="A17" s="2" t="s">
        <v>55</v>
      </c>
      <c r="B17" s="6" t="s">
        <v>8</v>
      </c>
      <c r="C17" s="30">
        <v>2594322.09</v>
      </c>
      <c r="D17" s="28">
        <v>400</v>
      </c>
      <c r="E17" s="4"/>
      <c r="F17" s="4"/>
      <c r="G17" s="4"/>
      <c r="H17" s="4"/>
      <c r="I17" s="30">
        <v>20683.15</v>
      </c>
      <c r="J17" s="4"/>
      <c r="K17" s="4"/>
      <c r="L17" s="4"/>
      <c r="M17" s="28">
        <f t="shared" si="0"/>
        <v>2574038.94</v>
      </c>
    </row>
    <row r="18" spans="1:13" ht="15" customHeight="1">
      <c r="A18" s="2" t="s">
        <v>56</v>
      </c>
      <c r="B18" s="6" t="s">
        <v>10</v>
      </c>
      <c r="C18" s="4"/>
      <c r="D18" s="28">
        <v>199456.55</v>
      </c>
      <c r="E18" s="4"/>
      <c r="F18" s="4"/>
      <c r="G18" s="4"/>
      <c r="H18" s="4"/>
      <c r="I18" s="30">
        <v>196477.36</v>
      </c>
      <c r="J18" s="4"/>
      <c r="K18" s="4"/>
      <c r="L18" s="4"/>
      <c r="M18" s="28">
        <f t="shared" si="0"/>
        <v>2979.1900000000023</v>
      </c>
    </row>
    <row r="19" spans="1:13" ht="114.75" customHeight="1">
      <c r="A19" s="1" t="s">
        <v>14</v>
      </c>
      <c r="B19" s="10" t="s">
        <v>67</v>
      </c>
      <c r="C19" s="38">
        <f>C20+C21</f>
        <v>42026.01</v>
      </c>
      <c r="D19" s="37">
        <f>D20+D21</f>
        <v>2451.74</v>
      </c>
      <c r="E19" s="37">
        <f>E20+E21</f>
        <v>0</v>
      </c>
      <c r="F19" s="37">
        <f>F20+F21</f>
        <v>0</v>
      </c>
      <c r="G19" s="37">
        <f>G20+G21</f>
        <v>0</v>
      </c>
      <c r="H19" s="37"/>
      <c r="I19" s="39">
        <f>I20+I21</f>
        <v>8373.68</v>
      </c>
      <c r="J19" s="39">
        <f>J20+J21</f>
        <v>0</v>
      </c>
      <c r="K19" s="39">
        <f>K20+K21</f>
        <v>0</v>
      </c>
      <c r="L19" s="39">
        <f>L20+L21</f>
        <v>0</v>
      </c>
      <c r="M19" s="38">
        <f>C19+D19+E19+F19-I19</f>
        <v>36104.07</v>
      </c>
    </row>
    <row r="20" spans="1:13" ht="15" customHeight="1">
      <c r="A20" s="2" t="s">
        <v>16</v>
      </c>
      <c r="B20" s="6" t="s">
        <v>8</v>
      </c>
      <c r="C20" s="28">
        <v>42026.01</v>
      </c>
      <c r="D20" s="4"/>
      <c r="E20" s="4"/>
      <c r="F20" s="4"/>
      <c r="G20" s="4"/>
      <c r="H20" s="4"/>
      <c r="I20" s="34">
        <v>5921.94</v>
      </c>
      <c r="J20" s="4"/>
      <c r="K20" s="4"/>
      <c r="L20" s="4"/>
      <c r="M20" s="28">
        <f t="shared" si="0"/>
        <v>36104.07</v>
      </c>
    </row>
    <row r="21" spans="1:13" ht="15" customHeight="1">
      <c r="A21" s="2" t="s">
        <v>57</v>
      </c>
      <c r="B21" s="6" t="s">
        <v>10</v>
      </c>
      <c r="C21" s="4"/>
      <c r="D21" s="4">
        <v>2451.74</v>
      </c>
      <c r="E21" s="4"/>
      <c r="F21" s="4"/>
      <c r="G21" s="4"/>
      <c r="H21" s="4"/>
      <c r="I21" s="34">
        <v>2451.74</v>
      </c>
      <c r="J21" s="4"/>
      <c r="K21" s="4"/>
      <c r="L21" s="4"/>
      <c r="M21" s="28">
        <f t="shared" si="0"/>
        <v>0</v>
      </c>
    </row>
    <row r="22" spans="1:13" ht="15" customHeight="1">
      <c r="A22" s="1" t="s">
        <v>17</v>
      </c>
      <c r="B22" s="10" t="s">
        <v>15</v>
      </c>
      <c r="C22" s="37">
        <f aca="true" t="shared" si="2" ref="C22:L22">C23+C24</f>
        <v>41463.840000000004</v>
      </c>
      <c r="D22" s="38">
        <f>D23+D24</f>
        <v>10581.07</v>
      </c>
      <c r="E22" s="38">
        <f t="shared" si="2"/>
        <v>0</v>
      </c>
      <c r="F22" s="38">
        <f t="shared" si="2"/>
        <v>0</v>
      </c>
      <c r="G22" s="38">
        <f t="shared" si="2"/>
        <v>0</v>
      </c>
      <c r="H22" s="38">
        <f t="shared" si="2"/>
        <v>0</v>
      </c>
      <c r="I22" s="38">
        <f t="shared" si="2"/>
        <v>17696.28</v>
      </c>
      <c r="J22" s="38">
        <f t="shared" si="2"/>
        <v>0</v>
      </c>
      <c r="K22" s="38">
        <f t="shared" si="2"/>
        <v>0</v>
      </c>
      <c r="L22" s="38">
        <f t="shared" si="2"/>
        <v>0</v>
      </c>
      <c r="M22" s="38">
        <f>C22+D22+E22+F22+G22-I22</f>
        <v>34348.630000000005</v>
      </c>
    </row>
    <row r="23" spans="1:13" ht="15" customHeight="1">
      <c r="A23" s="2" t="s">
        <v>19</v>
      </c>
      <c r="B23" s="6" t="s">
        <v>8</v>
      </c>
      <c r="C23" s="4">
        <v>998.94</v>
      </c>
      <c r="D23" s="42">
        <v>172.09</v>
      </c>
      <c r="E23" s="28">
        <v>6353.44</v>
      </c>
      <c r="F23" s="4"/>
      <c r="G23" s="4"/>
      <c r="H23" s="4"/>
      <c r="I23" s="35">
        <v>6510.83</v>
      </c>
      <c r="J23" s="4"/>
      <c r="K23" s="4"/>
      <c r="L23" s="4"/>
      <c r="M23" s="28">
        <f t="shared" si="0"/>
        <v>1013.6399999999994</v>
      </c>
    </row>
    <row r="24" spans="1:13" ht="15" customHeight="1">
      <c r="A24" s="2" t="s">
        <v>20</v>
      </c>
      <c r="B24" s="6" t="s">
        <v>10</v>
      </c>
      <c r="C24" s="28">
        <v>40464.9</v>
      </c>
      <c r="D24" s="4">
        <v>10408.98</v>
      </c>
      <c r="E24" s="28">
        <v>-6353.44</v>
      </c>
      <c r="F24" s="4"/>
      <c r="G24" s="4"/>
      <c r="H24" s="4"/>
      <c r="I24" s="36">
        <v>11185.45</v>
      </c>
      <c r="J24" s="4"/>
      <c r="K24" s="4"/>
      <c r="L24" s="4"/>
      <c r="M24" s="28">
        <f>C24+D24+E24-I24-G24</f>
        <v>33334.990000000005</v>
      </c>
    </row>
    <row r="25" spans="1:13" ht="15" customHeight="1">
      <c r="A25" s="1" t="s">
        <v>27</v>
      </c>
      <c r="B25" s="10" t="s">
        <v>63</v>
      </c>
      <c r="C25" s="28">
        <f>C13+C16+C19+C22</f>
        <v>2956797.1099999994</v>
      </c>
      <c r="D25" s="28">
        <f>D22+D19+D16+D13</f>
        <v>1312544.67</v>
      </c>
      <c r="E25" s="28">
        <f>E13+E16+E19+E22</f>
        <v>0</v>
      </c>
      <c r="F25" s="4">
        <f>F13+F19</f>
        <v>0</v>
      </c>
      <c r="G25" s="28"/>
      <c r="H25" s="4"/>
      <c r="I25" s="28">
        <f>I22+I19+I16+I13</f>
        <v>1307450.91</v>
      </c>
      <c r="J25" s="4"/>
      <c r="K25" s="4"/>
      <c r="L25" s="4"/>
      <c r="M25" s="28">
        <f>C25+D25+E25-G25-I25</f>
        <v>2961890.869999999</v>
      </c>
    </row>
    <row r="26" spans="1:13" s="25" customFormat="1" ht="15">
      <c r="A26" s="46" t="s">
        <v>76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4:8" ht="15">
      <c r="D27" s="43"/>
      <c r="E27" s="43"/>
      <c r="F27" s="43"/>
      <c r="G27" s="43"/>
      <c r="H27" s="43"/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Darbo</cp:lastModifiedBy>
  <cp:lastPrinted>2014-11-12T15:21:12Z</cp:lastPrinted>
  <dcterms:created xsi:type="dcterms:W3CDTF">1996-10-14T23:33:28Z</dcterms:created>
  <dcterms:modified xsi:type="dcterms:W3CDTF">2014-11-17T14:14:00Z</dcterms:modified>
  <cp:category/>
  <cp:version/>
  <cp:contentType/>
  <cp:contentStatus/>
</cp:coreProperties>
</file>